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Sales Tracker" sheetId="2" state="visible" r:id="rId2"/>
    <sheet name="Pipeline Summary" sheetId="3" state="visible" r:id="rId3"/>
    <sheet name="Activity Log" sheetId="4" state="visible" r:id="rId4"/>
    <sheet name="Lists" sheetId="5" state="visible" r:id="rId5"/>
    <sheet name="Try Dealboard free" sheetId="6" state="visible" r:id="rId6"/>
  </sheets>
  <definedNames>
    <definedName name="_xlnm._FilterDatabase" localSheetId="1" hidden="1">'Sales Tracker'!$A$1:$N$300</definedName>
    <definedName name="_xlnm._FilterDatabase" localSheetId="3" hidden="1">'Activity Log'!$A$1:$G$300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m/d/yyyy"/>
  </numFmts>
  <fonts count="20">
    <font>
      <name val="Calibri"/>
      <family val="2"/>
      <color theme="1"/>
      <sz val="11"/>
      <scheme val="minor"/>
    </font>
    <font>
      <name val="Helvetica Neue"/>
      <b val="1"/>
      <color rgb="001E1B16"/>
      <sz val="22"/>
    </font>
    <font>
      <name val="Helvetica Neue"/>
      <color rgb="006B6355"/>
      <sz val="11"/>
    </font>
    <font>
      <name val="Helvetica Neue"/>
      <b val="1"/>
      <color rgb="004C1D95"/>
      <sz val="13"/>
    </font>
    <font>
      <name val="Helvetica Neue"/>
      <color rgb="001E1B16"/>
      <sz val="11"/>
    </font>
    <font>
      <name val="Helvetica Neue"/>
      <b val="1"/>
      <color rgb="00F7F3EC"/>
      <sz val="11"/>
    </font>
    <font>
      <name val="Helvetica Neue"/>
      <b val="1"/>
      <color rgb="001E1B16"/>
      <sz val="16"/>
    </font>
    <font>
      <name val="Helvetica Neue"/>
      <i val="1"/>
      <color rgb="006B6355"/>
      <sz val="10"/>
    </font>
    <font>
      <name val="Helvetica Neue"/>
      <color rgb="004C1D95"/>
      <sz val="11"/>
    </font>
    <font>
      <name val="Helvetica Neue"/>
      <b val="1"/>
      <color rgb="001E1B16"/>
      <sz val="11"/>
    </font>
    <font>
      <name val="Helvetica Neue"/>
      <b val="1"/>
      <color rgb="001E1B16"/>
      <sz val="13"/>
    </font>
    <font>
      <name val="Helvetica Neue"/>
      <b val="1"/>
      <color rgb="007A4A12"/>
      <sz val="11"/>
    </font>
    <font>
      <name val="Helvetica Neue"/>
      <b val="1"/>
      <color rgb="008C1D1D"/>
      <sz val="11"/>
    </font>
    <font>
      <name val="Helvetica Neue"/>
      <b val="1"/>
      <color rgb="001B5E33"/>
      <sz val="11"/>
    </font>
    <font>
      <name val="Helvetica Neue"/>
      <color rgb="006B6355"/>
      <sz val="10.5"/>
    </font>
    <font>
      <name val="Helvetica Neue"/>
      <b val="1"/>
      <color rgb="004C1D95"/>
      <sz val="10.5"/>
      <u val="single"/>
    </font>
    <font>
      <name val="Helvetica Neue"/>
      <b val="1"/>
      <color rgb="001E1B16"/>
      <sz val="20"/>
    </font>
    <font>
      <name val="Helvetica Neue"/>
      <color rgb="001E1B16"/>
      <sz val="11.5"/>
    </font>
    <font>
      <name val="Helvetica Neue"/>
      <b val="1"/>
      <color rgb="004C1D95"/>
      <sz val="14"/>
      <u val="single"/>
    </font>
    <font>
      <name val="Helvetica Neue"/>
      <color rgb="004C1D95"/>
      <sz val="11"/>
      <u val="single"/>
    </font>
  </fonts>
  <fills count="8">
    <fill>
      <patternFill/>
    </fill>
    <fill>
      <patternFill patternType="gray125"/>
    </fill>
    <fill>
      <patternFill patternType="solid">
        <fgColor rgb="001E1B16"/>
      </patternFill>
    </fill>
    <fill>
      <patternFill patternType="solid">
        <fgColor rgb="00F7F3EC"/>
      </patternFill>
    </fill>
    <fill>
      <patternFill patternType="solid">
        <fgColor rgb="00FDF1E2"/>
      </patternFill>
    </fill>
    <fill>
      <patternFill patternType="solid">
        <fgColor rgb="00FBE4E4"/>
      </patternFill>
    </fill>
    <fill>
      <patternFill patternType="solid">
        <fgColor rgb="00EAF7EF"/>
      </patternFill>
    </fill>
    <fill>
      <patternFill patternType="solid">
        <fgColor rgb="00FFFCF6"/>
      </patternFill>
    </fill>
  </fills>
  <borders count="2">
    <border>
      <left/>
      <right/>
      <top/>
      <bottom/>
      <diagonal/>
    </border>
    <border>
      <left style="thin">
        <color rgb="00DED6C8"/>
      </left>
      <right style="thin">
        <color rgb="00DED6C8"/>
      </right>
      <top style="thin">
        <color rgb="00DED6C8"/>
      </top>
      <bottom style="thin">
        <color rgb="00DED6C8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9" fontId="4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 wrapText="1"/>
    </xf>
    <xf numFmtId="165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4" fillId="0" borderId="1" pivotButton="0" quotePrefix="0" xfId="0"/>
    <xf numFmtId="0" fontId="8" fillId="0" borderId="1" pivotButton="0" quotePrefix="0" xfId="0"/>
    <xf numFmtId="164" fontId="8" fillId="0" borderId="1" pivotButton="0" quotePrefix="0" xfId="0"/>
    <xf numFmtId="0" fontId="9" fillId="3" borderId="1" pivotButton="0" quotePrefix="0" xfId="0"/>
    <xf numFmtId="164" fontId="9" fillId="3" borderId="1" pivotButton="0" quotePrefix="0" xfId="0"/>
    <xf numFmtId="0" fontId="10" fillId="0" borderId="0" pivotButton="0" quotePrefix="0" xfId="0"/>
    <xf numFmtId="0" fontId="11" fillId="4" borderId="1" applyAlignment="1" pivotButton="0" quotePrefix="0" xfId="0">
      <alignment horizontal="center"/>
    </xf>
    <xf numFmtId="0" fontId="12" fillId="5" borderId="1" applyAlignment="1" pivotButton="0" quotePrefix="0" xfId="0">
      <alignment horizontal="center"/>
    </xf>
    <xf numFmtId="164" fontId="13" fillId="6" borderId="1" applyAlignment="1" pivotButton="0" quotePrefix="0" xfId="0">
      <alignment horizontal="center"/>
    </xf>
    <xf numFmtId="0" fontId="14" fillId="0" borderId="0" pivotButton="0" quotePrefix="0" xfId="0"/>
    <xf numFmtId="0" fontId="15" fillId="0" borderId="0" pivotButton="0" quotePrefix="0" xfId="0"/>
    <xf numFmtId="9" fontId="4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18" fillId="7" borderId="0" pivotButton="0" quotePrefix="0" xfId="0"/>
    <xf numFmtId="0" fontId="19" fillId="0" borderId="0" pivotButton="0" quotePrefix="0" xfId="0"/>
  </cellXfs>
  <cellStyles count="1">
    <cellStyle name="Normal" xfId="0" builtinId="0" hidden="0"/>
  </cellStyles>
  <dxfs count="2">
    <dxf>
      <font>
        <b val="1"/>
        <color rgb="008C1D1D"/>
      </font>
      <fill>
        <patternFill patternType="solid">
          <fgColor rgb="00FBE4E4"/>
        </patternFill>
      </fill>
    </dxf>
    <dxf>
      <font>
        <b val="1"/>
        <color rgb="007A4A12"/>
      </font>
      <fill>
        <patternFill patternType="solid">
          <fgColor rgb="00FDF1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getdealboard.com" TargetMode="External" Id="rId1" /></Relationships>
</file>

<file path=xl/worksheets/_rels/sheet6.xml.rels><Relationships xmlns="http://schemas.openxmlformats.org/package/2006/relationships"><Relationship Type="http://schemas.openxmlformats.org/officeDocument/2006/relationships/hyperlink" Target="https://getdealboard.com" TargetMode="External" Id="rId1" /><Relationship Type="http://schemas.openxmlformats.org/officeDocument/2006/relationships/hyperlink" Target="https://getdealboard.com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2" ht="34" customHeight="1">
      <c r="B2" s="1" t="inlineStr">
        <is>
          <t>Sales Tracker Template</t>
        </is>
      </c>
    </row>
    <row r="3">
      <c r="B3" s="2" t="inlineStr">
        <is>
          <t>Free from Dealboard — getdealboard.com/sales-tracker-template</t>
        </is>
      </c>
    </row>
    <row r="5" ht="26" customHeight="1">
      <c r="B5" s="3" t="inlineStr">
        <is>
          <t>How to use it</t>
        </is>
      </c>
    </row>
    <row r="6" ht="19" customHeight="1">
      <c r="B6" s="4" t="inlineStr">
        <is>
          <t>1.  Delete the six sample rows on the Sales Tracker tab and put your own deals in.</t>
        </is>
      </c>
    </row>
    <row r="7" ht="19" customHeight="1">
      <c r="B7" s="4" t="inlineStr">
        <is>
          <t>2.  Pick a stage from the dropdown. Probability and weighted value fill in for you.</t>
        </is>
      </c>
    </row>
    <row r="8" ht="19" customHeight="1">
      <c r="B8" s="4" t="inlineStr">
        <is>
          <t>3.  Every time something happens, update Last activity and write the next step.</t>
        </is>
      </c>
    </row>
    <row r="9" ht="19" customHeight="1">
      <c r="B9" s="4" t="inlineStr">
        <is>
          <t>4.  Check Pipeline Summary on Monday. It tells you what's gone quiet.</t>
        </is>
      </c>
    </row>
    <row r="11" ht="26" customHeight="1">
      <c r="B11" s="3" t="inlineStr">
        <is>
          <t>What it does on its own</t>
        </is>
      </c>
    </row>
    <row r="12" ht="19" customHeight="1">
      <c r="B12" s="4" t="inlineStr">
        <is>
          <t>•  Weighted pipeline, per stage and overall.</t>
        </is>
      </c>
    </row>
    <row r="13" ht="19" customHeight="1">
      <c r="B13" s="4" t="inlineStr">
        <is>
          <t>•  Days quiet turns amber at 14 days and red at 30.</t>
        </is>
      </c>
    </row>
    <row r="14" ht="19" customHeight="1">
      <c r="B14" s="4" t="inlineStr">
        <is>
          <t>•  Overdue next steps turn red.</t>
        </is>
      </c>
    </row>
    <row r="15" ht="19" customHeight="1">
      <c r="B15" s="4" t="inlineStr">
        <is>
          <t>•  Counts open deals that have no next step at all — the most common way deals die.</t>
        </is>
      </c>
    </row>
    <row r="17" ht="26" customHeight="1">
      <c r="B17" s="3" t="inlineStr">
        <is>
          <t>Make it yours</t>
        </is>
      </c>
    </row>
    <row r="18" ht="19" customHeight="1">
      <c r="B18" s="4" t="inlineStr">
        <is>
          <t>Change the stages and win probabilities on the Lists tab. Everything else follows.</t>
        </is>
      </c>
    </row>
    <row r="20" ht="26" customHeight="1">
      <c r="B20" s="3" t="inlineStr">
        <is>
          <t>Works in</t>
        </is>
      </c>
    </row>
    <row r="21" ht="19" customHeight="1">
      <c r="B21" s="4" t="inlineStr">
        <is>
          <t>Excel, Google Sheets (File → Import → Upload), Numbers, and LibreOffice.</t>
        </is>
      </c>
    </row>
    <row r="23" ht="26" customHeight="1">
      <c r="B23" s="3" t="inlineStr">
        <is>
          <t>When a spreadsheet stops being enough</t>
        </is>
      </c>
    </row>
    <row r="24" ht="19" customHeight="1">
      <c r="B24" s="4" t="inlineStr">
        <is>
          <t>Usually when a second person needs to edit it, or when one "Last activity" cell</t>
        </is>
      </c>
    </row>
    <row r="25" ht="19" customHeight="1">
      <c r="B25" s="4" t="inlineStr">
        <is>
          <t>stops being enough and you want the actual history of a deal.</t>
        </is>
      </c>
    </row>
    <row r="26" ht="19" customHeight="1">
      <c r="B26" s="4" t="inlineStr">
        <is>
          <t>That's what we built Dealboard for — see the last tab.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C1D95"/>
    <outlinePr summaryBelow="1" summaryRight="1"/>
    <pageSetUpPr/>
  </sheetPr>
  <dimension ref="A1:N300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22" customWidth="1" min="2" max="2"/>
    <col width="14" customWidth="1" min="3" max="3"/>
    <col width="24" customWidth="1" min="4" max="4"/>
    <col width="13" customWidth="1" min="5" max="5"/>
    <col width="12" customWidth="1" min="6" max="6"/>
    <col width="15" customWidth="1" min="7" max="7"/>
    <col width="16" customWidth="1" min="8" max="8"/>
    <col width="34" customWidth="1" min="9" max="9"/>
    <col width="14" customWidth="1" min="10" max="10"/>
    <col width="14" customWidth="1" min="11" max="11"/>
    <col width="14" customWidth="1" min="12" max="12"/>
    <col width="11" customWidth="1" min="13" max="13"/>
    <col width="44" customWidth="1" min="14" max="14"/>
  </cols>
  <sheetData>
    <row r="1" ht="26" customHeight="1">
      <c r="A1" s="5" t="inlineStr">
        <is>
          <t>Deal</t>
        </is>
      </c>
      <c r="B1" s="5" t="inlineStr">
        <is>
          <t>Company</t>
        </is>
      </c>
      <c r="C1" s="5" t="inlineStr">
        <is>
          <t>Owner</t>
        </is>
      </c>
      <c r="D1" s="5" t="inlineStr">
        <is>
          <t>Stage</t>
        </is>
      </c>
      <c r="E1" s="5" t="inlineStr">
        <is>
          <t>Value</t>
        </is>
      </c>
      <c r="F1" s="5" t="inlineStr">
        <is>
          <t>Probability</t>
        </is>
      </c>
      <c r="G1" s="5" t="inlineStr">
        <is>
          <t>Weighted value</t>
        </is>
      </c>
      <c r="H1" s="5" t="inlineStr">
        <is>
          <t>Source</t>
        </is>
      </c>
      <c r="I1" s="5" t="inlineStr">
        <is>
          <t>Next step</t>
        </is>
      </c>
      <c r="J1" s="5" t="inlineStr">
        <is>
          <t>Next step due</t>
        </is>
      </c>
      <c r="K1" s="5" t="inlineStr">
        <is>
          <t>Expected close</t>
        </is>
      </c>
      <c r="L1" s="5" t="inlineStr">
        <is>
          <t>Last activity</t>
        </is>
      </c>
      <c r="M1" s="5" t="inlineStr">
        <is>
          <t>Days quiet</t>
        </is>
      </c>
      <c r="N1" s="5" t="inlineStr">
        <is>
          <t>Notes</t>
        </is>
      </c>
    </row>
    <row r="2" ht="20" customHeight="1">
      <c r="A2" s="6" t="inlineStr">
        <is>
          <t>Annual platform license</t>
        </is>
      </c>
      <c r="B2" s="6" t="inlineStr">
        <is>
          <t>Hooli</t>
        </is>
      </c>
      <c r="C2" s="6" t="inlineStr">
        <is>
          <t>You</t>
        </is>
      </c>
      <c r="D2" s="6" t="inlineStr">
        <is>
          <t>Proposal Sent</t>
        </is>
      </c>
      <c r="E2" s="7" t="n">
        <v>80000</v>
      </c>
      <c r="F2" s="8">
        <f>IF($D2="","",IFERROR(VLOOKUP($D2,Lists!$A$2:$B$8,2,FALSE),""))</f>
        <v/>
      </c>
      <c r="G2" s="7">
        <f>IF(OR($E2="",$F2=""),"",$E2*$F2)</f>
        <v/>
      </c>
      <c r="H2" s="6" t="inlineStr">
        <is>
          <t>Inbound</t>
        </is>
      </c>
      <c r="I2" s="9" t="inlineStr">
        <is>
          <t>Chase signature from procurement</t>
        </is>
      </c>
      <c r="J2" s="10">
        <f>TODAY()+13</f>
        <v/>
      </c>
      <c r="K2" s="10">
        <f>TODAY()+30</f>
        <v/>
      </c>
      <c r="L2" s="10">
        <f>TODAY()-2</f>
        <v/>
      </c>
      <c r="M2" s="11">
        <f>IF($L2="","",TODAY()-$L2)</f>
        <v/>
      </c>
      <c r="N2" s="9" t="inlineStr">
        <is>
          <t>Sent v2 of the proposal after the security review.</t>
        </is>
      </c>
    </row>
    <row r="3" ht="20" customHeight="1">
      <c r="A3" s="6" t="inlineStr">
        <is>
          <t>Pilot — 25 seats</t>
        </is>
      </c>
      <c r="B3" s="6" t="inlineStr">
        <is>
          <t>Raviga Capital</t>
        </is>
      </c>
      <c r="C3" s="6" t="inlineStr">
        <is>
          <t>You</t>
        </is>
      </c>
      <c r="D3" s="6" t="inlineStr">
        <is>
          <t>In Discussion</t>
        </is>
      </c>
      <c r="E3" s="7" t="n">
        <v>32000</v>
      </c>
      <c r="F3" s="8">
        <f>IF($D3="","",IFERROR(VLOOKUP($D3,Lists!$A$2:$B$8,2,FALSE),""))</f>
        <v/>
      </c>
      <c r="G3" s="7">
        <f>IF(OR($E3="",$F3=""),"",$E3*$F3)</f>
        <v/>
      </c>
      <c r="H3" s="6" t="inlineStr">
        <is>
          <t>Referral</t>
        </is>
      </c>
      <c r="I3" s="9" t="inlineStr">
        <is>
          <t>Send the pilot scope doc</t>
        </is>
      </c>
      <c r="J3" s="10">
        <f>TODAY()+7</f>
        <v/>
      </c>
      <c r="K3" s="10">
        <f>TODAY()+49</f>
        <v/>
      </c>
      <c r="L3" s="10">
        <f>TODAY()-1</f>
        <v/>
      </c>
      <c r="M3" s="11">
        <f>IF($L3="","",TODAY()-$L3)</f>
        <v/>
      </c>
      <c r="N3" s="9" t="inlineStr">
        <is>
          <t>Wants a 60-day pilot before committing to annual.</t>
        </is>
      </c>
    </row>
    <row r="4" ht="20" customHeight="1">
      <c r="A4" s="6" t="inlineStr">
        <is>
          <t>Team rollout</t>
        </is>
      </c>
      <c r="B4" s="6" t="inlineStr">
        <is>
          <t>Pied Piper</t>
        </is>
      </c>
      <c r="C4" s="6" t="inlineStr">
        <is>
          <t>You</t>
        </is>
      </c>
      <c r="D4" s="6" t="inlineStr">
        <is>
          <t>Meeting Scheduled</t>
        </is>
      </c>
      <c r="E4" s="7" t="n">
        <v>18000</v>
      </c>
      <c r="F4" s="8">
        <f>IF($D4="","",IFERROR(VLOOKUP($D4,Lists!$A$2:$B$8,2,FALSE),""))</f>
        <v/>
      </c>
      <c r="G4" s="7">
        <f>IF(OR($E4="",$F4=""),"",$E4*$F4)</f>
        <v/>
      </c>
      <c r="H4" s="6" t="inlineStr">
        <is>
          <t>Outbound</t>
        </is>
      </c>
      <c r="I4" s="9" t="inlineStr">
        <is>
          <t>Discovery call Thursday 10am</t>
        </is>
      </c>
      <c r="J4" s="10">
        <f>TODAY()+8</f>
        <v/>
      </c>
      <c r="K4" s="10">
        <f>TODAY()+69</f>
        <v/>
      </c>
      <c r="L4" s="10">
        <f>TODAY()</f>
        <v/>
      </c>
      <c r="M4" s="11">
        <f>IF($L4="","",TODAY()-$L4)</f>
        <v/>
      </c>
      <c r="N4" s="9" t="inlineStr"/>
    </row>
    <row r="5" ht="20" customHeight="1">
      <c r="A5" s="6" t="inlineStr">
        <is>
          <t>Renewal + expansion</t>
        </is>
      </c>
      <c r="B5" s="6" t="inlineStr">
        <is>
          <t>Aviato</t>
        </is>
      </c>
      <c r="C5" s="6" t="inlineStr">
        <is>
          <t>You</t>
        </is>
      </c>
      <c r="D5" s="6" t="inlineStr">
        <is>
          <t>Contract Sent / In Legal</t>
        </is>
      </c>
      <c r="E5" s="7" t="n">
        <v>46000</v>
      </c>
      <c r="F5" s="8">
        <f>IF($D5="","",IFERROR(VLOOKUP($D5,Lists!$A$2:$B$8,2,FALSE),""))</f>
        <v/>
      </c>
      <c r="G5" s="7">
        <f>IF(OR($E5="",$F5=""),"",$E5*$F5)</f>
        <v/>
      </c>
      <c r="H5" s="6" t="inlineStr">
        <is>
          <t>Existing customer</t>
        </is>
      </c>
      <c r="I5" s="9" t="inlineStr">
        <is>
          <t>Legal redlines back to them</t>
        </is>
      </c>
      <c r="J5" s="10">
        <f>TODAY()+5</f>
        <v/>
      </c>
      <c r="K5" s="10">
        <f>TODAY()+16</f>
        <v/>
      </c>
      <c r="L5" s="10">
        <f>TODAY()</f>
        <v/>
      </c>
      <c r="M5" s="11">
        <f>IF($L5="","",TODAY()-$L5)</f>
        <v/>
      </c>
      <c r="N5" s="9" t="inlineStr">
        <is>
          <t>Only open item is the data-retention clause.</t>
        </is>
      </c>
    </row>
    <row r="6" ht="20" customHeight="1">
      <c r="A6" s="6" t="inlineStr">
        <is>
          <t>Onboarding package</t>
        </is>
      </c>
      <c r="B6" s="6" t="inlineStr">
        <is>
          <t>Bachmanity</t>
        </is>
      </c>
      <c r="C6" s="6" t="inlineStr">
        <is>
          <t>You</t>
        </is>
      </c>
      <c r="D6" s="6" t="inlineStr">
        <is>
          <t>Closed Deal: Won</t>
        </is>
      </c>
      <c r="E6" s="7" t="n">
        <v>12000</v>
      </c>
      <c r="F6" s="8">
        <f>IF($D6="","",IFERROR(VLOOKUP($D6,Lists!$A$2:$B$8,2,FALSE),""))</f>
        <v/>
      </c>
      <c r="G6" s="7">
        <f>IF(OR($E6="",$F6=""),"",$E6*$F6)</f>
        <v/>
      </c>
      <c r="H6" s="6" t="inlineStr">
        <is>
          <t>Event</t>
        </is>
      </c>
      <c r="I6" s="9" t="inlineStr">
        <is>
          <t>Kickoff scheduled</t>
        </is>
      </c>
      <c r="J6" s="10" t="n"/>
      <c r="K6" s="10">
        <f>TODAY()-8</f>
        <v/>
      </c>
      <c r="L6" s="10">
        <f>TODAY()-8</f>
        <v/>
      </c>
      <c r="M6" s="11">
        <f>IF($L6="","",TODAY()-$L6)</f>
        <v/>
      </c>
      <c r="N6" s="9" t="inlineStr">
        <is>
          <t>Closed at the conference.</t>
        </is>
      </c>
    </row>
    <row r="7" ht="20" customHeight="1">
      <c r="A7" s="6" t="inlineStr">
        <is>
          <t>Department trial</t>
        </is>
      </c>
      <c r="B7" s="6" t="inlineStr">
        <is>
          <t>Endframe</t>
        </is>
      </c>
      <c r="C7" s="6" t="inlineStr">
        <is>
          <t>You</t>
        </is>
      </c>
      <c r="D7" s="6" t="inlineStr">
        <is>
          <t>Dead: Maybe Follow Up</t>
        </is>
      </c>
      <c r="E7" s="7" t="n">
        <v>25000</v>
      </c>
      <c r="F7" s="8">
        <f>IF($D7="","",IFERROR(VLOOKUP($D7,Lists!$A$2:$B$8,2,FALSE),""))</f>
        <v/>
      </c>
      <c r="G7" s="7">
        <f>IF(OR($E7="",$F7=""),"",$E7*$F7)</f>
        <v/>
      </c>
      <c r="H7" s="6" t="inlineStr">
        <is>
          <t>Outbound</t>
        </is>
      </c>
      <c r="I7" s="9" t="inlineStr">
        <is>
          <t>Re-check after their fiscal year starts</t>
        </is>
      </c>
      <c r="J7" s="10">
        <f>TODAY()+176</f>
        <v/>
      </c>
      <c r="K7" s="10" t="n"/>
      <c r="L7" s="10">
        <f>TODAY()-51</f>
        <v/>
      </c>
      <c r="M7" s="11">
        <f>IF($L7="","",TODAY()-$L7)</f>
        <v/>
      </c>
      <c r="N7" s="9" t="inlineStr">
        <is>
          <t>Budget frozen. Champion said to come back in January.</t>
        </is>
      </c>
    </row>
    <row r="8" ht="20" customHeight="1">
      <c r="A8" s="6" t="n"/>
      <c r="B8" s="6" t="n"/>
      <c r="C8" s="6" t="n"/>
      <c r="D8" s="6" t="n"/>
      <c r="E8" s="7" t="n"/>
      <c r="F8" s="8">
        <f>IF($D8="","",IFERROR(VLOOKUP($D8,Lists!$A$2:$B$8,2,FALSE),""))</f>
        <v/>
      </c>
      <c r="G8" s="7">
        <f>IF(OR($E8="",$F8=""),"",$E8*$F8)</f>
        <v/>
      </c>
      <c r="H8" s="6" t="n"/>
      <c r="I8" s="9" t="n"/>
      <c r="J8" s="10" t="n"/>
      <c r="K8" s="10" t="n"/>
      <c r="L8" s="10" t="n"/>
      <c r="M8" s="11">
        <f>IF($L8="","",TODAY()-$L8)</f>
        <v/>
      </c>
      <c r="N8" s="9" t="n"/>
    </row>
    <row r="9" ht="20" customHeight="1">
      <c r="A9" s="6" t="n"/>
      <c r="B9" s="6" t="n"/>
      <c r="C9" s="6" t="n"/>
      <c r="D9" s="6" t="n"/>
      <c r="E9" s="7" t="n"/>
      <c r="F9" s="8">
        <f>IF($D9="","",IFERROR(VLOOKUP($D9,Lists!$A$2:$B$8,2,FALSE),""))</f>
        <v/>
      </c>
      <c r="G9" s="7">
        <f>IF(OR($E9="",$F9=""),"",$E9*$F9)</f>
        <v/>
      </c>
      <c r="H9" s="6" t="n"/>
      <c r="I9" s="9" t="n"/>
      <c r="J9" s="10" t="n"/>
      <c r="K9" s="10" t="n"/>
      <c r="L9" s="10" t="n"/>
      <c r="M9" s="11">
        <f>IF($L9="","",TODAY()-$L9)</f>
        <v/>
      </c>
      <c r="N9" s="9" t="n"/>
    </row>
    <row r="10" ht="20" customHeight="1">
      <c r="A10" s="6" t="n"/>
      <c r="B10" s="6" t="n"/>
      <c r="C10" s="6" t="n"/>
      <c r="D10" s="6" t="n"/>
      <c r="E10" s="7" t="n"/>
      <c r="F10" s="8">
        <f>IF($D10="","",IFERROR(VLOOKUP($D10,Lists!$A$2:$B$8,2,FALSE),""))</f>
        <v/>
      </c>
      <c r="G10" s="7">
        <f>IF(OR($E10="",$F10=""),"",$E10*$F10)</f>
        <v/>
      </c>
      <c r="H10" s="6" t="n"/>
      <c r="I10" s="9" t="n"/>
      <c r="J10" s="10" t="n"/>
      <c r="K10" s="10" t="n"/>
      <c r="L10" s="10" t="n"/>
      <c r="M10" s="11">
        <f>IF($L10="","",TODAY()-$L10)</f>
        <v/>
      </c>
      <c r="N10" s="9" t="n"/>
    </row>
    <row r="11" ht="20" customHeight="1">
      <c r="A11" s="6" t="n"/>
      <c r="B11" s="6" t="n"/>
      <c r="C11" s="6" t="n"/>
      <c r="D11" s="6" t="n"/>
      <c r="E11" s="7" t="n"/>
      <c r="F11" s="8">
        <f>IF($D11="","",IFERROR(VLOOKUP($D11,Lists!$A$2:$B$8,2,FALSE),""))</f>
        <v/>
      </c>
      <c r="G11" s="7">
        <f>IF(OR($E11="",$F11=""),"",$E11*$F11)</f>
        <v/>
      </c>
      <c r="H11" s="6" t="n"/>
      <c r="I11" s="9" t="n"/>
      <c r="J11" s="10" t="n"/>
      <c r="K11" s="10" t="n"/>
      <c r="L11" s="10" t="n"/>
      <c r="M11" s="11">
        <f>IF($L11="","",TODAY()-$L11)</f>
        <v/>
      </c>
      <c r="N11" s="9" t="n"/>
    </row>
    <row r="12" ht="20" customHeight="1">
      <c r="A12" s="6" t="n"/>
      <c r="B12" s="6" t="n"/>
      <c r="C12" s="6" t="n"/>
      <c r="D12" s="6" t="n"/>
      <c r="E12" s="7" t="n"/>
      <c r="F12" s="8">
        <f>IF($D12="","",IFERROR(VLOOKUP($D12,Lists!$A$2:$B$8,2,FALSE),""))</f>
        <v/>
      </c>
      <c r="G12" s="7">
        <f>IF(OR($E12="",$F12=""),"",$E12*$F12)</f>
        <v/>
      </c>
      <c r="H12" s="6" t="n"/>
      <c r="I12" s="9" t="n"/>
      <c r="J12" s="10" t="n"/>
      <c r="K12" s="10" t="n"/>
      <c r="L12" s="10" t="n"/>
      <c r="M12" s="11">
        <f>IF($L12="","",TODAY()-$L12)</f>
        <v/>
      </c>
      <c r="N12" s="9" t="n"/>
    </row>
    <row r="13" ht="20" customHeight="1">
      <c r="A13" s="6" t="n"/>
      <c r="B13" s="6" t="n"/>
      <c r="C13" s="6" t="n"/>
      <c r="D13" s="6" t="n"/>
      <c r="E13" s="7" t="n"/>
      <c r="F13" s="8">
        <f>IF($D13="","",IFERROR(VLOOKUP($D13,Lists!$A$2:$B$8,2,FALSE),""))</f>
        <v/>
      </c>
      <c r="G13" s="7">
        <f>IF(OR($E13="",$F13=""),"",$E13*$F13)</f>
        <v/>
      </c>
      <c r="H13" s="6" t="n"/>
      <c r="I13" s="9" t="n"/>
      <c r="J13" s="10" t="n"/>
      <c r="K13" s="10" t="n"/>
      <c r="L13" s="10" t="n"/>
      <c r="M13" s="11">
        <f>IF($L13="","",TODAY()-$L13)</f>
        <v/>
      </c>
      <c r="N13" s="9" t="n"/>
    </row>
    <row r="14" ht="20" customHeight="1">
      <c r="A14" s="6" t="n"/>
      <c r="B14" s="6" t="n"/>
      <c r="C14" s="6" t="n"/>
      <c r="D14" s="6" t="n"/>
      <c r="E14" s="7" t="n"/>
      <c r="F14" s="8">
        <f>IF($D14="","",IFERROR(VLOOKUP($D14,Lists!$A$2:$B$8,2,FALSE),""))</f>
        <v/>
      </c>
      <c r="G14" s="7">
        <f>IF(OR($E14="",$F14=""),"",$E14*$F14)</f>
        <v/>
      </c>
      <c r="H14" s="6" t="n"/>
      <c r="I14" s="9" t="n"/>
      <c r="J14" s="10" t="n"/>
      <c r="K14" s="10" t="n"/>
      <c r="L14" s="10" t="n"/>
      <c r="M14" s="11">
        <f>IF($L14="","",TODAY()-$L14)</f>
        <v/>
      </c>
      <c r="N14" s="9" t="n"/>
    </row>
    <row r="15" ht="20" customHeight="1">
      <c r="A15" s="6" t="n"/>
      <c r="B15" s="6" t="n"/>
      <c r="C15" s="6" t="n"/>
      <c r="D15" s="6" t="n"/>
      <c r="E15" s="7" t="n"/>
      <c r="F15" s="8">
        <f>IF($D15="","",IFERROR(VLOOKUP($D15,Lists!$A$2:$B$8,2,FALSE),""))</f>
        <v/>
      </c>
      <c r="G15" s="7">
        <f>IF(OR($E15="",$F15=""),"",$E15*$F15)</f>
        <v/>
      </c>
      <c r="H15" s="6" t="n"/>
      <c r="I15" s="9" t="n"/>
      <c r="J15" s="10" t="n"/>
      <c r="K15" s="10" t="n"/>
      <c r="L15" s="10" t="n"/>
      <c r="M15" s="11">
        <f>IF($L15="","",TODAY()-$L15)</f>
        <v/>
      </c>
      <c r="N15" s="9" t="n"/>
    </row>
    <row r="16" ht="20" customHeight="1">
      <c r="A16" s="6" t="n"/>
      <c r="B16" s="6" t="n"/>
      <c r="C16" s="6" t="n"/>
      <c r="D16" s="6" t="n"/>
      <c r="E16" s="7" t="n"/>
      <c r="F16" s="8">
        <f>IF($D16="","",IFERROR(VLOOKUP($D16,Lists!$A$2:$B$8,2,FALSE),""))</f>
        <v/>
      </c>
      <c r="G16" s="7">
        <f>IF(OR($E16="",$F16=""),"",$E16*$F16)</f>
        <v/>
      </c>
      <c r="H16" s="6" t="n"/>
      <c r="I16" s="9" t="n"/>
      <c r="J16" s="10" t="n"/>
      <c r="K16" s="10" t="n"/>
      <c r="L16" s="10" t="n"/>
      <c r="M16" s="11">
        <f>IF($L16="","",TODAY()-$L16)</f>
        <v/>
      </c>
      <c r="N16" s="9" t="n"/>
    </row>
    <row r="17" ht="20" customHeight="1">
      <c r="A17" s="6" t="n"/>
      <c r="B17" s="6" t="n"/>
      <c r="C17" s="6" t="n"/>
      <c r="D17" s="6" t="n"/>
      <c r="E17" s="7" t="n"/>
      <c r="F17" s="8">
        <f>IF($D17="","",IFERROR(VLOOKUP($D17,Lists!$A$2:$B$8,2,FALSE),""))</f>
        <v/>
      </c>
      <c r="G17" s="7">
        <f>IF(OR($E17="",$F17=""),"",$E17*$F17)</f>
        <v/>
      </c>
      <c r="H17" s="6" t="n"/>
      <c r="I17" s="9" t="n"/>
      <c r="J17" s="10" t="n"/>
      <c r="K17" s="10" t="n"/>
      <c r="L17" s="10" t="n"/>
      <c r="M17" s="11">
        <f>IF($L17="","",TODAY()-$L17)</f>
        <v/>
      </c>
      <c r="N17" s="9" t="n"/>
    </row>
    <row r="18" ht="20" customHeight="1">
      <c r="A18" s="6" t="n"/>
      <c r="B18" s="6" t="n"/>
      <c r="C18" s="6" t="n"/>
      <c r="D18" s="6" t="n"/>
      <c r="E18" s="7" t="n"/>
      <c r="F18" s="8">
        <f>IF($D18="","",IFERROR(VLOOKUP($D18,Lists!$A$2:$B$8,2,FALSE),""))</f>
        <v/>
      </c>
      <c r="G18" s="7">
        <f>IF(OR($E18="",$F18=""),"",$E18*$F18)</f>
        <v/>
      </c>
      <c r="H18" s="6" t="n"/>
      <c r="I18" s="9" t="n"/>
      <c r="J18" s="10" t="n"/>
      <c r="K18" s="10" t="n"/>
      <c r="L18" s="10" t="n"/>
      <c r="M18" s="11">
        <f>IF($L18="","",TODAY()-$L18)</f>
        <v/>
      </c>
      <c r="N18" s="9" t="n"/>
    </row>
    <row r="19" ht="20" customHeight="1">
      <c r="A19" s="6" t="n"/>
      <c r="B19" s="6" t="n"/>
      <c r="C19" s="6" t="n"/>
      <c r="D19" s="6" t="n"/>
      <c r="E19" s="7" t="n"/>
      <c r="F19" s="8">
        <f>IF($D19="","",IFERROR(VLOOKUP($D19,Lists!$A$2:$B$8,2,FALSE),""))</f>
        <v/>
      </c>
      <c r="G19" s="7">
        <f>IF(OR($E19="",$F19=""),"",$E19*$F19)</f>
        <v/>
      </c>
      <c r="H19" s="6" t="n"/>
      <c r="I19" s="9" t="n"/>
      <c r="J19" s="10" t="n"/>
      <c r="K19" s="10" t="n"/>
      <c r="L19" s="10" t="n"/>
      <c r="M19" s="11">
        <f>IF($L19="","",TODAY()-$L19)</f>
        <v/>
      </c>
      <c r="N19" s="9" t="n"/>
    </row>
    <row r="20" ht="20" customHeight="1">
      <c r="A20" s="6" t="n"/>
      <c r="B20" s="6" t="n"/>
      <c r="C20" s="6" t="n"/>
      <c r="D20" s="6" t="n"/>
      <c r="E20" s="7" t="n"/>
      <c r="F20" s="8">
        <f>IF($D20="","",IFERROR(VLOOKUP($D20,Lists!$A$2:$B$8,2,FALSE),""))</f>
        <v/>
      </c>
      <c r="G20" s="7">
        <f>IF(OR($E20="",$F20=""),"",$E20*$F20)</f>
        <v/>
      </c>
      <c r="H20" s="6" t="n"/>
      <c r="I20" s="9" t="n"/>
      <c r="J20" s="10" t="n"/>
      <c r="K20" s="10" t="n"/>
      <c r="L20" s="10" t="n"/>
      <c r="M20" s="11">
        <f>IF($L20="","",TODAY()-$L20)</f>
        <v/>
      </c>
      <c r="N20" s="9" t="n"/>
    </row>
    <row r="21" ht="20" customHeight="1">
      <c r="A21" s="6" t="n"/>
      <c r="B21" s="6" t="n"/>
      <c r="C21" s="6" t="n"/>
      <c r="D21" s="6" t="n"/>
      <c r="E21" s="7" t="n"/>
      <c r="F21" s="8">
        <f>IF($D21="","",IFERROR(VLOOKUP($D21,Lists!$A$2:$B$8,2,FALSE),""))</f>
        <v/>
      </c>
      <c r="G21" s="7">
        <f>IF(OR($E21="",$F21=""),"",$E21*$F21)</f>
        <v/>
      </c>
      <c r="H21" s="6" t="n"/>
      <c r="I21" s="9" t="n"/>
      <c r="J21" s="10" t="n"/>
      <c r="K21" s="10" t="n"/>
      <c r="L21" s="10" t="n"/>
      <c r="M21" s="11">
        <f>IF($L21="","",TODAY()-$L21)</f>
        <v/>
      </c>
      <c r="N21" s="9" t="n"/>
    </row>
    <row r="22" ht="20" customHeight="1">
      <c r="A22" s="6" t="n"/>
      <c r="B22" s="6" t="n"/>
      <c r="C22" s="6" t="n"/>
      <c r="D22" s="6" t="n"/>
      <c r="E22" s="7" t="n"/>
      <c r="F22" s="8">
        <f>IF($D22="","",IFERROR(VLOOKUP($D22,Lists!$A$2:$B$8,2,FALSE),""))</f>
        <v/>
      </c>
      <c r="G22" s="7">
        <f>IF(OR($E22="",$F22=""),"",$E22*$F22)</f>
        <v/>
      </c>
      <c r="H22" s="6" t="n"/>
      <c r="I22" s="9" t="n"/>
      <c r="J22" s="10" t="n"/>
      <c r="K22" s="10" t="n"/>
      <c r="L22" s="10" t="n"/>
      <c r="M22" s="11">
        <f>IF($L22="","",TODAY()-$L22)</f>
        <v/>
      </c>
      <c r="N22" s="9" t="n"/>
    </row>
    <row r="23" ht="20" customHeight="1">
      <c r="A23" s="6" t="n"/>
      <c r="B23" s="6" t="n"/>
      <c r="C23" s="6" t="n"/>
      <c r="D23" s="6" t="n"/>
      <c r="E23" s="7" t="n"/>
      <c r="F23" s="8">
        <f>IF($D23="","",IFERROR(VLOOKUP($D23,Lists!$A$2:$B$8,2,FALSE),""))</f>
        <v/>
      </c>
      <c r="G23" s="7">
        <f>IF(OR($E23="",$F23=""),"",$E23*$F23)</f>
        <v/>
      </c>
      <c r="H23" s="6" t="n"/>
      <c r="I23" s="9" t="n"/>
      <c r="J23" s="10" t="n"/>
      <c r="K23" s="10" t="n"/>
      <c r="L23" s="10" t="n"/>
      <c r="M23" s="11">
        <f>IF($L23="","",TODAY()-$L23)</f>
        <v/>
      </c>
      <c r="N23" s="9" t="n"/>
    </row>
    <row r="24" ht="20" customHeight="1">
      <c r="A24" s="6" t="n"/>
      <c r="B24" s="6" t="n"/>
      <c r="C24" s="6" t="n"/>
      <c r="D24" s="6" t="n"/>
      <c r="E24" s="7" t="n"/>
      <c r="F24" s="8">
        <f>IF($D24="","",IFERROR(VLOOKUP($D24,Lists!$A$2:$B$8,2,FALSE),""))</f>
        <v/>
      </c>
      <c r="G24" s="7">
        <f>IF(OR($E24="",$F24=""),"",$E24*$F24)</f>
        <v/>
      </c>
      <c r="H24" s="6" t="n"/>
      <c r="I24" s="9" t="n"/>
      <c r="J24" s="10" t="n"/>
      <c r="K24" s="10" t="n"/>
      <c r="L24" s="10" t="n"/>
      <c r="M24" s="11">
        <f>IF($L24="","",TODAY()-$L24)</f>
        <v/>
      </c>
      <c r="N24" s="9" t="n"/>
    </row>
    <row r="25" ht="20" customHeight="1">
      <c r="A25" s="6" t="n"/>
      <c r="B25" s="6" t="n"/>
      <c r="C25" s="6" t="n"/>
      <c r="D25" s="6" t="n"/>
      <c r="E25" s="7" t="n"/>
      <c r="F25" s="8">
        <f>IF($D25="","",IFERROR(VLOOKUP($D25,Lists!$A$2:$B$8,2,FALSE),""))</f>
        <v/>
      </c>
      <c r="G25" s="7">
        <f>IF(OR($E25="",$F25=""),"",$E25*$F25)</f>
        <v/>
      </c>
      <c r="H25" s="6" t="n"/>
      <c r="I25" s="9" t="n"/>
      <c r="J25" s="10" t="n"/>
      <c r="K25" s="10" t="n"/>
      <c r="L25" s="10" t="n"/>
      <c r="M25" s="11">
        <f>IF($L25="","",TODAY()-$L25)</f>
        <v/>
      </c>
      <c r="N25" s="9" t="n"/>
    </row>
    <row r="26" ht="20" customHeight="1">
      <c r="A26" s="6" t="n"/>
      <c r="B26" s="6" t="n"/>
      <c r="C26" s="6" t="n"/>
      <c r="D26" s="6" t="n"/>
      <c r="E26" s="7" t="n"/>
      <c r="F26" s="8">
        <f>IF($D26="","",IFERROR(VLOOKUP($D26,Lists!$A$2:$B$8,2,FALSE),""))</f>
        <v/>
      </c>
      <c r="G26" s="7">
        <f>IF(OR($E26="",$F26=""),"",$E26*$F26)</f>
        <v/>
      </c>
      <c r="H26" s="6" t="n"/>
      <c r="I26" s="9" t="n"/>
      <c r="J26" s="10" t="n"/>
      <c r="K26" s="10" t="n"/>
      <c r="L26" s="10" t="n"/>
      <c r="M26" s="11">
        <f>IF($L26="","",TODAY()-$L26)</f>
        <v/>
      </c>
      <c r="N26" s="9" t="n"/>
    </row>
    <row r="27" ht="20" customHeight="1">
      <c r="A27" s="6" t="n"/>
      <c r="B27" s="6" t="n"/>
      <c r="C27" s="6" t="n"/>
      <c r="D27" s="6" t="n"/>
      <c r="E27" s="7" t="n"/>
      <c r="F27" s="8">
        <f>IF($D27="","",IFERROR(VLOOKUP($D27,Lists!$A$2:$B$8,2,FALSE),""))</f>
        <v/>
      </c>
      <c r="G27" s="7">
        <f>IF(OR($E27="",$F27=""),"",$E27*$F27)</f>
        <v/>
      </c>
      <c r="H27" s="6" t="n"/>
      <c r="I27" s="9" t="n"/>
      <c r="J27" s="10" t="n"/>
      <c r="K27" s="10" t="n"/>
      <c r="L27" s="10" t="n"/>
      <c r="M27" s="11">
        <f>IF($L27="","",TODAY()-$L27)</f>
        <v/>
      </c>
      <c r="N27" s="9" t="n"/>
    </row>
    <row r="28" ht="20" customHeight="1">
      <c r="A28" s="6" t="n"/>
      <c r="B28" s="6" t="n"/>
      <c r="C28" s="6" t="n"/>
      <c r="D28" s="6" t="n"/>
      <c r="E28" s="7" t="n"/>
      <c r="F28" s="8">
        <f>IF($D28="","",IFERROR(VLOOKUP($D28,Lists!$A$2:$B$8,2,FALSE),""))</f>
        <v/>
      </c>
      <c r="G28" s="7">
        <f>IF(OR($E28="",$F28=""),"",$E28*$F28)</f>
        <v/>
      </c>
      <c r="H28" s="6" t="n"/>
      <c r="I28" s="9" t="n"/>
      <c r="J28" s="10" t="n"/>
      <c r="K28" s="10" t="n"/>
      <c r="L28" s="10" t="n"/>
      <c r="M28" s="11">
        <f>IF($L28="","",TODAY()-$L28)</f>
        <v/>
      </c>
      <c r="N28" s="9" t="n"/>
    </row>
    <row r="29" ht="20" customHeight="1">
      <c r="A29" s="6" t="n"/>
      <c r="B29" s="6" t="n"/>
      <c r="C29" s="6" t="n"/>
      <c r="D29" s="6" t="n"/>
      <c r="E29" s="7" t="n"/>
      <c r="F29" s="8">
        <f>IF($D29="","",IFERROR(VLOOKUP($D29,Lists!$A$2:$B$8,2,FALSE),""))</f>
        <v/>
      </c>
      <c r="G29" s="7">
        <f>IF(OR($E29="",$F29=""),"",$E29*$F29)</f>
        <v/>
      </c>
      <c r="H29" s="6" t="n"/>
      <c r="I29" s="9" t="n"/>
      <c r="J29" s="10" t="n"/>
      <c r="K29" s="10" t="n"/>
      <c r="L29" s="10" t="n"/>
      <c r="M29" s="11">
        <f>IF($L29="","",TODAY()-$L29)</f>
        <v/>
      </c>
      <c r="N29" s="9" t="n"/>
    </row>
    <row r="30" ht="20" customHeight="1">
      <c r="A30" s="6" t="n"/>
      <c r="B30" s="6" t="n"/>
      <c r="C30" s="6" t="n"/>
      <c r="D30" s="6" t="n"/>
      <c r="E30" s="7" t="n"/>
      <c r="F30" s="8">
        <f>IF($D30="","",IFERROR(VLOOKUP($D30,Lists!$A$2:$B$8,2,FALSE),""))</f>
        <v/>
      </c>
      <c r="G30" s="7">
        <f>IF(OR($E30="",$F30=""),"",$E30*$F30)</f>
        <v/>
      </c>
      <c r="H30" s="6" t="n"/>
      <c r="I30" s="9" t="n"/>
      <c r="J30" s="10" t="n"/>
      <c r="K30" s="10" t="n"/>
      <c r="L30" s="10" t="n"/>
      <c r="M30" s="11">
        <f>IF($L30="","",TODAY()-$L30)</f>
        <v/>
      </c>
      <c r="N30" s="9" t="n"/>
    </row>
    <row r="31" ht="20" customHeight="1">
      <c r="A31" s="6" t="n"/>
      <c r="B31" s="6" t="n"/>
      <c r="C31" s="6" t="n"/>
      <c r="D31" s="6" t="n"/>
      <c r="E31" s="7" t="n"/>
      <c r="F31" s="8">
        <f>IF($D31="","",IFERROR(VLOOKUP($D31,Lists!$A$2:$B$8,2,FALSE),""))</f>
        <v/>
      </c>
      <c r="G31" s="7">
        <f>IF(OR($E31="",$F31=""),"",$E31*$F31)</f>
        <v/>
      </c>
      <c r="H31" s="6" t="n"/>
      <c r="I31" s="9" t="n"/>
      <c r="J31" s="10" t="n"/>
      <c r="K31" s="10" t="n"/>
      <c r="L31" s="10" t="n"/>
      <c r="M31" s="11">
        <f>IF($L31="","",TODAY()-$L31)</f>
        <v/>
      </c>
      <c r="N31" s="9" t="n"/>
    </row>
    <row r="32" ht="20" customHeight="1">
      <c r="A32" s="6" t="n"/>
      <c r="B32" s="6" t="n"/>
      <c r="C32" s="6" t="n"/>
      <c r="D32" s="6" t="n"/>
      <c r="E32" s="7" t="n"/>
      <c r="F32" s="8">
        <f>IF($D32="","",IFERROR(VLOOKUP($D32,Lists!$A$2:$B$8,2,FALSE),""))</f>
        <v/>
      </c>
      <c r="G32" s="7">
        <f>IF(OR($E32="",$F32=""),"",$E32*$F32)</f>
        <v/>
      </c>
      <c r="H32" s="6" t="n"/>
      <c r="I32" s="9" t="n"/>
      <c r="J32" s="10" t="n"/>
      <c r="K32" s="10" t="n"/>
      <c r="L32" s="10" t="n"/>
      <c r="M32" s="11">
        <f>IF($L32="","",TODAY()-$L32)</f>
        <v/>
      </c>
      <c r="N32" s="9" t="n"/>
    </row>
    <row r="33" ht="20" customHeight="1">
      <c r="A33" s="6" t="n"/>
      <c r="B33" s="6" t="n"/>
      <c r="C33" s="6" t="n"/>
      <c r="D33" s="6" t="n"/>
      <c r="E33" s="7" t="n"/>
      <c r="F33" s="8">
        <f>IF($D33="","",IFERROR(VLOOKUP($D33,Lists!$A$2:$B$8,2,FALSE),""))</f>
        <v/>
      </c>
      <c r="G33" s="7">
        <f>IF(OR($E33="",$F33=""),"",$E33*$F33)</f>
        <v/>
      </c>
      <c r="H33" s="6" t="n"/>
      <c r="I33" s="9" t="n"/>
      <c r="J33" s="10" t="n"/>
      <c r="K33" s="10" t="n"/>
      <c r="L33" s="10" t="n"/>
      <c r="M33" s="11">
        <f>IF($L33="","",TODAY()-$L33)</f>
        <v/>
      </c>
      <c r="N33" s="9" t="n"/>
    </row>
    <row r="34" ht="20" customHeight="1">
      <c r="A34" s="6" t="n"/>
      <c r="B34" s="6" t="n"/>
      <c r="C34" s="6" t="n"/>
      <c r="D34" s="6" t="n"/>
      <c r="E34" s="7" t="n"/>
      <c r="F34" s="8">
        <f>IF($D34="","",IFERROR(VLOOKUP($D34,Lists!$A$2:$B$8,2,FALSE),""))</f>
        <v/>
      </c>
      <c r="G34" s="7">
        <f>IF(OR($E34="",$F34=""),"",$E34*$F34)</f>
        <v/>
      </c>
      <c r="H34" s="6" t="n"/>
      <c r="I34" s="9" t="n"/>
      <c r="J34" s="10" t="n"/>
      <c r="K34" s="10" t="n"/>
      <c r="L34" s="10" t="n"/>
      <c r="M34" s="11">
        <f>IF($L34="","",TODAY()-$L34)</f>
        <v/>
      </c>
      <c r="N34" s="9" t="n"/>
    </row>
    <row r="35" ht="20" customHeight="1">
      <c r="A35" s="6" t="n"/>
      <c r="B35" s="6" t="n"/>
      <c r="C35" s="6" t="n"/>
      <c r="D35" s="6" t="n"/>
      <c r="E35" s="7" t="n"/>
      <c r="F35" s="8">
        <f>IF($D35="","",IFERROR(VLOOKUP($D35,Lists!$A$2:$B$8,2,FALSE),""))</f>
        <v/>
      </c>
      <c r="G35" s="7">
        <f>IF(OR($E35="",$F35=""),"",$E35*$F35)</f>
        <v/>
      </c>
      <c r="H35" s="6" t="n"/>
      <c r="I35" s="9" t="n"/>
      <c r="J35" s="10" t="n"/>
      <c r="K35" s="10" t="n"/>
      <c r="L35" s="10" t="n"/>
      <c r="M35" s="11">
        <f>IF($L35="","",TODAY()-$L35)</f>
        <v/>
      </c>
      <c r="N35" s="9" t="n"/>
    </row>
    <row r="36" ht="20" customHeight="1">
      <c r="A36" s="6" t="n"/>
      <c r="B36" s="6" t="n"/>
      <c r="C36" s="6" t="n"/>
      <c r="D36" s="6" t="n"/>
      <c r="E36" s="7" t="n"/>
      <c r="F36" s="8">
        <f>IF($D36="","",IFERROR(VLOOKUP($D36,Lists!$A$2:$B$8,2,FALSE),""))</f>
        <v/>
      </c>
      <c r="G36" s="7">
        <f>IF(OR($E36="",$F36=""),"",$E36*$F36)</f>
        <v/>
      </c>
      <c r="H36" s="6" t="n"/>
      <c r="I36" s="9" t="n"/>
      <c r="J36" s="10" t="n"/>
      <c r="K36" s="10" t="n"/>
      <c r="L36" s="10" t="n"/>
      <c r="M36" s="11">
        <f>IF($L36="","",TODAY()-$L36)</f>
        <v/>
      </c>
      <c r="N36" s="9" t="n"/>
    </row>
    <row r="37" ht="20" customHeight="1">
      <c r="A37" s="6" t="n"/>
      <c r="B37" s="6" t="n"/>
      <c r="C37" s="6" t="n"/>
      <c r="D37" s="6" t="n"/>
      <c r="E37" s="7" t="n"/>
      <c r="F37" s="8">
        <f>IF($D37="","",IFERROR(VLOOKUP($D37,Lists!$A$2:$B$8,2,FALSE),""))</f>
        <v/>
      </c>
      <c r="G37" s="7">
        <f>IF(OR($E37="",$F37=""),"",$E37*$F37)</f>
        <v/>
      </c>
      <c r="H37" s="6" t="n"/>
      <c r="I37" s="9" t="n"/>
      <c r="J37" s="10" t="n"/>
      <c r="K37" s="10" t="n"/>
      <c r="L37" s="10" t="n"/>
      <c r="M37" s="11">
        <f>IF($L37="","",TODAY()-$L37)</f>
        <v/>
      </c>
      <c r="N37" s="9" t="n"/>
    </row>
    <row r="38" ht="20" customHeight="1">
      <c r="A38" s="6" t="n"/>
      <c r="B38" s="6" t="n"/>
      <c r="C38" s="6" t="n"/>
      <c r="D38" s="6" t="n"/>
      <c r="E38" s="7" t="n"/>
      <c r="F38" s="8">
        <f>IF($D38="","",IFERROR(VLOOKUP($D38,Lists!$A$2:$B$8,2,FALSE),""))</f>
        <v/>
      </c>
      <c r="G38" s="7">
        <f>IF(OR($E38="",$F38=""),"",$E38*$F38)</f>
        <v/>
      </c>
      <c r="H38" s="6" t="n"/>
      <c r="I38" s="9" t="n"/>
      <c r="J38" s="10" t="n"/>
      <c r="K38" s="10" t="n"/>
      <c r="L38" s="10" t="n"/>
      <c r="M38" s="11">
        <f>IF($L38="","",TODAY()-$L38)</f>
        <v/>
      </c>
      <c r="N38" s="9" t="n"/>
    </row>
    <row r="39" ht="20" customHeight="1">
      <c r="A39" s="6" t="n"/>
      <c r="B39" s="6" t="n"/>
      <c r="C39" s="6" t="n"/>
      <c r="D39" s="6" t="n"/>
      <c r="E39" s="7" t="n"/>
      <c r="F39" s="8">
        <f>IF($D39="","",IFERROR(VLOOKUP($D39,Lists!$A$2:$B$8,2,FALSE),""))</f>
        <v/>
      </c>
      <c r="G39" s="7">
        <f>IF(OR($E39="",$F39=""),"",$E39*$F39)</f>
        <v/>
      </c>
      <c r="H39" s="6" t="n"/>
      <c r="I39" s="9" t="n"/>
      <c r="J39" s="10" t="n"/>
      <c r="K39" s="10" t="n"/>
      <c r="L39" s="10" t="n"/>
      <c r="M39" s="11">
        <f>IF($L39="","",TODAY()-$L39)</f>
        <v/>
      </c>
      <c r="N39" s="9" t="n"/>
    </row>
    <row r="40" ht="20" customHeight="1">
      <c r="A40" s="6" t="n"/>
      <c r="B40" s="6" t="n"/>
      <c r="C40" s="6" t="n"/>
      <c r="D40" s="6" t="n"/>
      <c r="E40" s="7" t="n"/>
      <c r="F40" s="8">
        <f>IF($D40="","",IFERROR(VLOOKUP($D40,Lists!$A$2:$B$8,2,FALSE),""))</f>
        <v/>
      </c>
      <c r="G40" s="7">
        <f>IF(OR($E40="",$F40=""),"",$E40*$F40)</f>
        <v/>
      </c>
      <c r="H40" s="6" t="n"/>
      <c r="I40" s="9" t="n"/>
      <c r="J40" s="10" t="n"/>
      <c r="K40" s="10" t="n"/>
      <c r="L40" s="10" t="n"/>
      <c r="M40" s="11">
        <f>IF($L40="","",TODAY()-$L40)</f>
        <v/>
      </c>
      <c r="N40" s="9" t="n"/>
    </row>
    <row r="41" ht="20" customHeight="1">
      <c r="A41" s="6" t="n"/>
      <c r="B41" s="6" t="n"/>
      <c r="C41" s="6" t="n"/>
      <c r="D41" s="6" t="n"/>
      <c r="E41" s="7" t="n"/>
      <c r="F41" s="8">
        <f>IF($D41="","",IFERROR(VLOOKUP($D41,Lists!$A$2:$B$8,2,FALSE),""))</f>
        <v/>
      </c>
      <c r="G41" s="7">
        <f>IF(OR($E41="",$F41=""),"",$E41*$F41)</f>
        <v/>
      </c>
      <c r="H41" s="6" t="n"/>
      <c r="I41" s="9" t="n"/>
      <c r="J41" s="10" t="n"/>
      <c r="K41" s="10" t="n"/>
      <c r="L41" s="10" t="n"/>
      <c r="M41" s="11">
        <f>IF($L41="","",TODAY()-$L41)</f>
        <v/>
      </c>
      <c r="N41" s="9" t="n"/>
    </row>
    <row r="42" ht="20" customHeight="1">
      <c r="A42" s="6" t="n"/>
      <c r="B42" s="6" t="n"/>
      <c r="C42" s="6" t="n"/>
      <c r="D42" s="6" t="n"/>
      <c r="E42" s="7" t="n"/>
      <c r="F42" s="8">
        <f>IF($D42="","",IFERROR(VLOOKUP($D42,Lists!$A$2:$B$8,2,FALSE),""))</f>
        <v/>
      </c>
      <c r="G42" s="7">
        <f>IF(OR($E42="",$F42=""),"",$E42*$F42)</f>
        <v/>
      </c>
      <c r="H42" s="6" t="n"/>
      <c r="I42" s="9" t="n"/>
      <c r="J42" s="10" t="n"/>
      <c r="K42" s="10" t="n"/>
      <c r="L42" s="10" t="n"/>
      <c r="M42" s="11">
        <f>IF($L42="","",TODAY()-$L42)</f>
        <v/>
      </c>
      <c r="N42" s="9" t="n"/>
    </row>
    <row r="43" ht="20" customHeight="1">
      <c r="A43" s="6" t="n"/>
      <c r="B43" s="6" t="n"/>
      <c r="C43" s="6" t="n"/>
      <c r="D43" s="6" t="n"/>
      <c r="E43" s="7" t="n"/>
      <c r="F43" s="8">
        <f>IF($D43="","",IFERROR(VLOOKUP($D43,Lists!$A$2:$B$8,2,FALSE),""))</f>
        <v/>
      </c>
      <c r="G43" s="7">
        <f>IF(OR($E43="",$F43=""),"",$E43*$F43)</f>
        <v/>
      </c>
      <c r="H43" s="6" t="n"/>
      <c r="I43" s="9" t="n"/>
      <c r="J43" s="10" t="n"/>
      <c r="K43" s="10" t="n"/>
      <c r="L43" s="10" t="n"/>
      <c r="M43" s="11">
        <f>IF($L43="","",TODAY()-$L43)</f>
        <v/>
      </c>
      <c r="N43" s="9" t="n"/>
    </row>
    <row r="44" ht="20" customHeight="1">
      <c r="A44" s="6" t="n"/>
      <c r="B44" s="6" t="n"/>
      <c r="C44" s="6" t="n"/>
      <c r="D44" s="6" t="n"/>
      <c r="E44" s="7" t="n"/>
      <c r="F44" s="8">
        <f>IF($D44="","",IFERROR(VLOOKUP($D44,Lists!$A$2:$B$8,2,FALSE),""))</f>
        <v/>
      </c>
      <c r="G44" s="7">
        <f>IF(OR($E44="",$F44=""),"",$E44*$F44)</f>
        <v/>
      </c>
      <c r="H44" s="6" t="n"/>
      <c r="I44" s="9" t="n"/>
      <c r="J44" s="10" t="n"/>
      <c r="K44" s="10" t="n"/>
      <c r="L44" s="10" t="n"/>
      <c r="M44" s="11">
        <f>IF($L44="","",TODAY()-$L44)</f>
        <v/>
      </c>
      <c r="N44" s="9" t="n"/>
    </row>
    <row r="45" ht="20" customHeight="1">
      <c r="A45" s="6" t="n"/>
      <c r="B45" s="6" t="n"/>
      <c r="C45" s="6" t="n"/>
      <c r="D45" s="6" t="n"/>
      <c r="E45" s="7" t="n"/>
      <c r="F45" s="8">
        <f>IF($D45="","",IFERROR(VLOOKUP($D45,Lists!$A$2:$B$8,2,FALSE),""))</f>
        <v/>
      </c>
      <c r="G45" s="7">
        <f>IF(OR($E45="",$F45=""),"",$E45*$F45)</f>
        <v/>
      </c>
      <c r="H45" s="6" t="n"/>
      <c r="I45" s="9" t="n"/>
      <c r="J45" s="10" t="n"/>
      <c r="K45" s="10" t="n"/>
      <c r="L45" s="10" t="n"/>
      <c r="M45" s="11">
        <f>IF($L45="","",TODAY()-$L45)</f>
        <v/>
      </c>
      <c r="N45" s="9" t="n"/>
    </row>
    <row r="46" ht="20" customHeight="1">
      <c r="A46" s="6" t="n"/>
      <c r="B46" s="6" t="n"/>
      <c r="C46" s="6" t="n"/>
      <c r="D46" s="6" t="n"/>
      <c r="E46" s="7" t="n"/>
      <c r="F46" s="8">
        <f>IF($D46="","",IFERROR(VLOOKUP($D46,Lists!$A$2:$B$8,2,FALSE),""))</f>
        <v/>
      </c>
      <c r="G46" s="7">
        <f>IF(OR($E46="",$F46=""),"",$E46*$F46)</f>
        <v/>
      </c>
      <c r="H46" s="6" t="n"/>
      <c r="I46" s="9" t="n"/>
      <c r="J46" s="10" t="n"/>
      <c r="K46" s="10" t="n"/>
      <c r="L46" s="10" t="n"/>
      <c r="M46" s="11">
        <f>IF($L46="","",TODAY()-$L46)</f>
        <v/>
      </c>
      <c r="N46" s="9" t="n"/>
    </row>
    <row r="47" ht="20" customHeight="1">
      <c r="A47" s="6" t="n"/>
      <c r="B47" s="6" t="n"/>
      <c r="C47" s="6" t="n"/>
      <c r="D47" s="6" t="n"/>
      <c r="E47" s="7" t="n"/>
      <c r="F47" s="8">
        <f>IF($D47="","",IFERROR(VLOOKUP($D47,Lists!$A$2:$B$8,2,FALSE),""))</f>
        <v/>
      </c>
      <c r="G47" s="7">
        <f>IF(OR($E47="",$F47=""),"",$E47*$F47)</f>
        <v/>
      </c>
      <c r="H47" s="6" t="n"/>
      <c r="I47" s="9" t="n"/>
      <c r="J47" s="10" t="n"/>
      <c r="K47" s="10" t="n"/>
      <c r="L47" s="10" t="n"/>
      <c r="M47" s="11">
        <f>IF($L47="","",TODAY()-$L47)</f>
        <v/>
      </c>
      <c r="N47" s="9" t="n"/>
    </row>
    <row r="48" ht="20" customHeight="1">
      <c r="A48" s="6" t="n"/>
      <c r="B48" s="6" t="n"/>
      <c r="C48" s="6" t="n"/>
      <c r="D48" s="6" t="n"/>
      <c r="E48" s="7" t="n"/>
      <c r="F48" s="8">
        <f>IF($D48="","",IFERROR(VLOOKUP($D48,Lists!$A$2:$B$8,2,FALSE),""))</f>
        <v/>
      </c>
      <c r="G48" s="7">
        <f>IF(OR($E48="",$F48=""),"",$E48*$F48)</f>
        <v/>
      </c>
      <c r="H48" s="6" t="n"/>
      <c r="I48" s="9" t="n"/>
      <c r="J48" s="10" t="n"/>
      <c r="K48" s="10" t="n"/>
      <c r="L48" s="10" t="n"/>
      <c r="M48" s="11">
        <f>IF($L48="","",TODAY()-$L48)</f>
        <v/>
      </c>
      <c r="N48" s="9" t="n"/>
    </row>
    <row r="49" ht="20" customHeight="1">
      <c r="A49" s="6" t="n"/>
      <c r="B49" s="6" t="n"/>
      <c r="C49" s="6" t="n"/>
      <c r="D49" s="6" t="n"/>
      <c r="E49" s="7" t="n"/>
      <c r="F49" s="8">
        <f>IF($D49="","",IFERROR(VLOOKUP($D49,Lists!$A$2:$B$8,2,FALSE),""))</f>
        <v/>
      </c>
      <c r="G49" s="7">
        <f>IF(OR($E49="",$F49=""),"",$E49*$F49)</f>
        <v/>
      </c>
      <c r="H49" s="6" t="n"/>
      <c r="I49" s="9" t="n"/>
      <c r="J49" s="10" t="n"/>
      <c r="K49" s="10" t="n"/>
      <c r="L49" s="10" t="n"/>
      <c r="M49" s="11">
        <f>IF($L49="","",TODAY()-$L49)</f>
        <v/>
      </c>
      <c r="N49" s="9" t="n"/>
    </row>
    <row r="50" ht="20" customHeight="1">
      <c r="A50" s="6" t="n"/>
      <c r="B50" s="6" t="n"/>
      <c r="C50" s="6" t="n"/>
      <c r="D50" s="6" t="n"/>
      <c r="E50" s="7" t="n"/>
      <c r="F50" s="8">
        <f>IF($D50="","",IFERROR(VLOOKUP($D50,Lists!$A$2:$B$8,2,FALSE),""))</f>
        <v/>
      </c>
      <c r="G50" s="7">
        <f>IF(OR($E50="",$F50=""),"",$E50*$F50)</f>
        <v/>
      </c>
      <c r="H50" s="6" t="n"/>
      <c r="I50" s="9" t="n"/>
      <c r="J50" s="10" t="n"/>
      <c r="K50" s="10" t="n"/>
      <c r="L50" s="10" t="n"/>
      <c r="M50" s="11">
        <f>IF($L50="","",TODAY()-$L50)</f>
        <v/>
      </c>
      <c r="N50" s="9" t="n"/>
    </row>
    <row r="51" ht="20" customHeight="1">
      <c r="A51" s="6" t="n"/>
      <c r="B51" s="6" t="n"/>
      <c r="C51" s="6" t="n"/>
      <c r="D51" s="6" t="n"/>
      <c r="E51" s="7" t="n"/>
      <c r="F51" s="8">
        <f>IF($D51="","",IFERROR(VLOOKUP($D51,Lists!$A$2:$B$8,2,FALSE),""))</f>
        <v/>
      </c>
      <c r="G51" s="7">
        <f>IF(OR($E51="",$F51=""),"",$E51*$F51)</f>
        <v/>
      </c>
      <c r="H51" s="6" t="n"/>
      <c r="I51" s="9" t="n"/>
      <c r="J51" s="10" t="n"/>
      <c r="K51" s="10" t="n"/>
      <c r="L51" s="10" t="n"/>
      <c r="M51" s="11">
        <f>IF($L51="","",TODAY()-$L51)</f>
        <v/>
      </c>
      <c r="N51" s="9" t="n"/>
    </row>
    <row r="52" ht="20" customHeight="1">
      <c r="A52" s="6" t="n"/>
      <c r="B52" s="6" t="n"/>
      <c r="C52" s="6" t="n"/>
      <c r="D52" s="6" t="n"/>
      <c r="E52" s="7" t="n"/>
      <c r="F52" s="8">
        <f>IF($D52="","",IFERROR(VLOOKUP($D52,Lists!$A$2:$B$8,2,FALSE),""))</f>
        <v/>
      </c>
      <c r="G52" s="7">
        <f>IF(OR($E52="",$F52=""),"",$E52*$F52)</f>
        <v/>
      </c>
      <c r="H52" s="6" t="n"/>
      <c r="I52" s="9" t="n"/>
      <c r="J52" s="10" t="n"/>
      <c r="K52" s="10" t="n"/>
      <c r="L52" s="10" t="n"/>
      <c r="M52" s="11">
        <f>IF($L52="","",TODAY()-$L52)</f>
        <v/>
      </c>
      <c r="N52" s="9" t="n"/>
    </row>
    <row r="53" ht="20" customHeight="1">
      <c r="A53" s="6" t="n"/>
      <c r="B53" s="6" t="n"/>
      <c r="C53" s="6" t="n"/>
      <c r="D53" s="6" t="n"/>
      <c r="E53" s="7" t="n"/>
      <c r="F53" s="8">
        <f>IF($D53="","",IFERROR(VLOOKUP($D53,Lists!$A$2:$B$8,2,FALSE),""))</f>
        <v/>
      </c>
      <c r="G53" s="7">
        <f>IF(OR($E53="",$F53=""),"",$E53*$F53)</f>
        <v/>
      </c>
      <c r="H53" s="6" t="n"/>
      <c r="I53" s="9" t="n"/>
      <c r="J53" s="10" t="n"/>
      <c r="K53" s="10" t="n"/>
      <c r="L53" s="10" t="n"/>
      <c r="M53" s="11">
        <f>IF($L53="","",TODAY()-$L53)</f>
        <v/>
      </c>
      <c r="N53" s="9" t="n"/>
    </row>
    <row r="54" ht="20" customHeight="1">
      <c r="A54" s="6" t="n"/>
      <c r="B54" s="6" t="n"/>
      <c r="C54" s="6" t="n"/>
      <c r="D54" s="6" t="n"/>
      <c r="E54" s="7" t="n"/>
      <c r="F54" s="8">
        <f>IF($D54="","",IFERROR(VLOOKUP($D54,Lists!$A$2:$B$8,2,FALSE),""))</f>
        <v/>
      </c>
      <c r="G54" s="7">
        <f>IF(OR($E54="",$F54=""),"",$E54*$F54)</f>
        <v/>
      </c>
      <c r="H54" s="6" t="n"/>
      <c r="I54" s="9" t="n"/>
      <c r="J54" s="10" t="n"/>
      <c r="K54" s="10" t="n"/>
      <c r="L54" s="10" t="n"/>
      <c r="M54" s="11">
        <f>IF($L54="","",TODAY()-$L54)</f>
        <v/>
      </c>
      <c r="N54" s="9" t="n"/>
    </row>
    <row r="55" ht="20" customHeight="1">
      <c r="A55" s="6" t="n"/>
      <c r="B55" s="6" t="n"/>
      <c r="C55" s="6" t="n"/>
      <c r="D55" s="6" t="n"/>
      <c r="E55" s="7" t="n"/>
      <c r="F55" s="8">
        <f>IF($D55="","",IFERROR(VLOOKUP($D55,Lists!$A$2:$B$8,2,FALSE),""))</f>
        <v/>
      </c>
      <c r="G55" s="7">
        <f>IF(OR($E55="",$F55=""),"",$E55*$F55)</f>
        <v/>
      </c>
      <c r="H55" s="6" t="n"/>
      <c r="I55" s="9" t="n"/>
      <c r="J55" s="10" t="n"/>
      <c r="K55" s="10" t="n"/>
      <c r="L55" s="10" t="n"/>
      <c r="M55" s="11">
        <f>IF($L55="","",TODAY()-$L55)</f>
        <v/>
      </c>
      <c r="N55" s="9" t="n"/>
    </row>
    <row r="56" ht="20" customHeight="1">
      <c r="A56" s="6" t="n"/>
      <c r="B56" s="6" t="n"/>
      <c r="C56" s="6" t="n"/>
      <c r="D56" s="6" t="n"/>
      <c r="E56" s="7" t="n"/>
      <c r="F56" s="8">
        <f>IF($D56="","",IFERROR(VLOOKUP($D56,Lists!$A$2:$B$8,2,FALSE),""))</f>
        <v/>
      </c>
      <c r="G56" s="7">
        <f>IF(OR($E56="",$F56=""),"",$E56*$F56)</f>
        <v/>
      </c>
      <c r="H56" s="6" t="n"/>
      <c r="I56" s="9" t="n"/>
      <c r="J56" s="10" t="n"/>
      <c r="K56" s="10" t="n"/>
      <c r="L56" s="10" t="n"/>
      <c r="M56" s="11">
        <f>IF($L56="","",TODAY()-$L56)</f>
        <v/>
      </c>
      <c r="N56" s="9" t="n"/>
    </row>
    <row r="57" ht="20" customHeight="1">
      <c r="A57" s="6" t="n"/>
      <c r="B57" s="6" t="n"/>
      <c r="C57" s="6" t="n"/>
      <c r="D57" s="6" t="n"/>
      <c r="E57" s="7" t="n"/>
      <c r="F57" s="8">
        <f>IF($D57="","",IFERROR(VLOOKUP($D57,Lists!$A$2:$B$8,2,FALSE),""))</f>
        <v/>
      </c>
      <c r="G57" s="7">
        <f>IF(OR($E57="",$F57=""),"",$E57*$F57)</f>
        <v/>
      </c>
      <c r="H57" s="6" t="n"/>
      <c r="I57" s="9" t="n"/>
      <c r="J57" s="10" t="n"/>
      <c r="K57" s="10" t="n"/>
      <c r="L57" s="10" t="n"/>
      <c r="M57" s="11">
        <f>IF($L57="","",TODAY()-$L57)</f>
        <v/>
      </c>
      <c r="N57" s="9" t="n"/>
    </row>
    <row r="58" ht="20" customHeight="1">
      <c r="A58" s="6" t="n"/>
      <c r="B58" s="6" t="n"/>
      <c r="C58" s="6" t="n"/>
      <c r="D58" s="6" t="n"/>
      <c r="E58" s="7" t="n"/>
      <c r="F58" s="8">
        <f>IF($D58="","",IFERROR(VLOOKUP($D58,Lists!$A$2:$B$8,2,FALSE),""))</f>
        <v/>
      </c>
      <c r="G58" s="7">
        <f>IF(OR($E58="",$F58=""),"",$E58*$F58)</f>
        <v/>
      </c>
      <c r="H58" s="6" t="n"/>
      <c r="I58" s="9" t="n"/>
      <c r="J58" s="10" t="n"/>
      <c r="K58" s="10" t="n"/>
      <c r="L58" s="10" t="n"/>
      <c r="M58" s="11">
        <f>IF($L58="","",TODAY()-$L58)</f>
        <v/>
      </c>
      <c r="N58" s="9" t="n"/>
    </row>
    <row r="59" ht="20" customHeight="1">
      <c r="A59" s="6" t="n"/>
      <c r="B59" s="6" t="n"/>
      <c r="C59" s="6" t="n"/>
      <c r="D59" s="6" t="n"/>
      <c r="E59" s="7" t="n"/>
      <c r="F59" s="8">
        <f>IF($D59="","",IFERROR(VLOOKUP($D59,Lists!$A$2:$B$8,2,FALSE),""))</f>
        <v/>
      </c>
      <c r="G59" s="7">
        <f>IF(OR($E59="",$F59=""),"",$E59*$F59)</f>
        <v/>
      </c>
      <c r="H59" s="6" t="n"/>
      <c r="I59" s="9" t="n"/>
      <c r="J59" s="10" t="n"/>
      <c r="K59" s="10" t="n"/>
      <c r="L59" s="10" t="n"/>
      <c r="M59" s="11">
        <f>IF($L59="","",TODAY()-$L59)</f>
        <v/>
      </c>
      <c r="N59" s="9" t="n"/>
    </row>
    <row r="60" ht="20" customHeight="1">
      <c r="A60" s="6" t="n"/>
      <c r="B60" s="6" t="n"/>
      <c r="C60" s="6" t="n"/>
      <c r="D60" s="6" t="n"/>
      <c r="E60" s="7" t="n"/>
      <c r="F60" s="8">
        <f>IF($D60="","",IFERROR(VLOOKUP($D60,Lists!$A$2:$B$8,2,FALSE),""))</f>
        <v/>
      </c>
      <c r="G60" s="7">
        <f>IF(OR($E60="",$F60=""),"",$E60*$F60)</f>
        <v/>
      </c>
      <c r="H60" s="6" t="n"/>
      <c r="I60" s="9" t="n"/>
      <c r="J60" s="10" t="n"/>
      <c r="K60" s="10" t="n"/>
      <c r="L60" s="10" t="n"/>
      <c r="M60" s="11">
        <f>IF($L60="","",TODAY()-$L60)</f>
        <v/>
      </c>
      <c r="N60" s="9" t="n"/>
    </row>
    <row r="61" ht="20" customHeight="1">
      <c r="A61" s="6" t="n"/>
      <c r="B61" s="6" t="n"/>
      <c r="C61" s="6" t="n"/>
      <c r="D61" s="6" t="n"/>
      <c r="E61" s="7" t="n"/>
      <c r="F61" s="8">
        <f>IF($D61="","",IFERROR(VLOOKUP($D61,Lists!$A$2:$B$8,2,FALSE),""))</f>
        <v/>
      </c>
      <c r="G61" s="7">
        <f>IF(OR($E61="",$F61=""),"",$E61*$F61)</f>
        <v/>
      </c>
      <c r="H61" s="6" t="n"/>
      <c r="I61" s="9" t="n"/>
      <c r="J61" s="10" t="n"/>
      <c r="K61" s="10" t="n"/>
      <c r="L61" s="10" t="n"/>
      <c r="M61" s="11">
        <f>IF($L61="","",TODAY()-$L61)</f>
        <v/>
      </c>
      <c r="N61" s="9" t="n"/>
    </row>
    <row r="62" ht="20" customHeight="1">
      <c r="A62" s="6" t="n"/>
      <c r="B62" s="6" t="n"/>
      <c r="C62" s="6" t="n"/>
      <c r="D62" s="6" t="n"/>
      <c r="E62" s="7" t="n"/>
      <c r="F62" s="8">
        <f>IF($D62="","",IFERROR(VLOOKUP($D62,Lists!$A$2:$B$8,2,FALSE),""))</f>
        <v/>
      </c>
      <c r="G62" s="7">
        <f>IF(OR($E62="",$F62=""),"",$E62*$F62)</f>
        <v/>
      </c>
      <c r="H62" s="6" t="n"/>
      <c r="I62" s="9" t="n"/>
      <c r="J62" s="10" t="n"/>
      <c r="K62" s="10" t="n"/>
      <c r="L62" s="10" t="n"/>
      <c r="M62" s="11">
        <f>IF($L62="","",TODAY()-$L62)</f>
        <v/>
      </c>
      <c r="N62" s="9" t="n"/>
    </row>
    <row r="63" ht="20" customHeight="1">
      <c r="A63" s="6" t="n"/>
      <c r="B63" s="6" t="n"/>
      <c r="C63" s="6" t="n"/>
      <c r="D63" s="6" t="n"/>
      <c r="E63" s="7" t="n"/>
      <c r="F63" s="8">
        <f>IF($D63="","",IFERROR(VLOOKUP($D63,Lists!$A$2:$B$8,2,FALSE),""))</f>
        <v/>
      </c>
      <c r="G63" s="7">
        <f>IF(OR($E63="",$F63=""),"",$E63*$F63)</f>
        <v/>
      </c>
      <c r="H63" s="6" t="n"/>
      <c r="I63" s="9" t="n"/>
      <c r="J63" s="10" t="n"/>
      <c r="K63" s="10" t="n"/>
      <c r="L63" s="10" t="n"/>
      <c r="M63" s="11">
        <f>IF($L63="","",TODAY()-$L63)</f>
        <v/>
      </c>
      <c r="N63" s="9" t="n"/>
    </row>
    <row r="64" ht="20" customHeight="1">
      <c r="A64" s="6" t="n"/>
      <c r="B64" s="6" t="n"/>
      <c r="C64" s="6" t="n"/>
      <c r="D64" s="6" t="n"/>
      <c r="E64" s="7" t="n"/>
      <c r="F64" s="8">
        <f>IF($D64="","",IFERROR(VLOOKUP($D64,Lists!$A$2:$B$8,2,FALSE),""))</f>
        <v/>
      </c>
      <c r="G64" s="7">
        <f>IF(OR($E64="",$F64=""),"",$E64*$F64)</f>
        <v/>
      </c>
      <c r="H64" s="6" t="n"/>
      <c r="I64" s="9" t="n"/>
      <c r="J64" s="10" t="n"/>
      <c r="K64" s="10" t="n"/>
      <c r="L64" s="10" t="n"/>
      <c r="M64" s="11">
        <f>IF($L64="","",TODAY()-$L64)</f>
        <v/>
      </c>
      <c r="N64" s="9" t="n"/>
    </row>
    <row r="65" ht="20" customHeight="1">
      <c r="A65" s="6" t="n"/>
      <c r="B65" s="6" t="n"/>
      <c r="C65" s="6" t="n"/>
      <c r="D65" s="6" t="n"/>
      <c r="E65" s="7" t="n"/>
      <c r="F65" s="8">
        <f>IF($D65="","",IFERROR(VLOOKUP($D65,Lists!$A$2:$B$8,2,FALSE),""))</f>
        <v/>
      </c>
      <c r="G65" s="7">
        <f>IF(OR($E65="",$F65=""),"",$E65*$F65)</f>
        <v/>
      </c>
      <c r="H65" s="6" t="n"/>
      <c r="I65" s="9" t="n"/>
      <c r="J65" s="10" t="n"/>
      <c r="K65" s="10" t="n"/>
      <c r="L65" s="10" t="n"/>
      <c r="M65" s="11">
        <f>IF($L65="","",TODAY()-$L65)</f>
        <v/>
      </c>
      <c r="N65" s="9" t="n"/>
    </row>
    <row r="66" ht="20" customHeight="1">
      <c r="A66" s="6" t="n"/>
      <c r="B66" s="6" t="n"/>
      <c r="C66" s="6" t="n"/>
      <c r="D66" s="6" t="n"/>
      <c r="E66" s="7" t="n"/>
      <c r="F66" s="8">
        <f>IF($D66="","",IFERROR(VLOOKUP($D66,Lists!$A$2:$B$8,2,FALSE),""))</f>
        <v/>
      </c>
      <c r="G66" s="7">
        <f>IF(OR($E66="",$F66=""),"",$E66*$F66)</f>
        <v/>
      </c>
      <c r="H66" s="6" t="n"/>
      <c r="I66" s="9" t="n"/>
      <c r="J66" s="10" t="n"/>
      <c r="K66" s="10" t="n"/>
      <c r="L66" s="10" t="n"/>
      <c r="M66" s="11">
        <f>IF($L66="","",TODAY()-$L66)</f>
        <v/>
      </c>
      <c r="N66" s="9" t="n"/>
    </row>
    <row r="67" ht="20" customHeight="1">
      <c r="A67" s="6" t="n"/>
      <c r="B67" s="6" t="n"/>
      <c r="C67" s="6" t="n"/>
      <c r="D67" s="6" t="n"/>
      <c r="E67" s="7" t="n"/>
      <c r="F67" s="8">
        <f>IF($D67="","",IFERROR(VLOOKUP($D67,Lists!$A$2:$B$8,2,FALSE),""))</f>
        <v/>
      </c>
      <c r="G67" s="7">
        <f>IF(OR($E67="",$F67=""),"",$E67*$F67)</f>
        <v/>
      </c>
      <c r="H67" s="6" t="n"/>
      <c r="I67" s="9" t="n"/>
      <c r="J67" s="10" t="n"/>
      <c r="K67" s="10" t="n"/>
      <c r="L67" s="10" t="n"/>
      <c r="M67" s="11">
        <f>IF($L67="","",TODAY()-$L67)</f>
        <v/>
      </c>
      <c r="N67" s="9" t="n"/>
    </row>
    <row r="68" ht="20" customHeight="1">
      <c r="A68" s="6" t="n"/>
      <c r="B68" s="6" t="n"/>
      <c r="C68" s="6" t="n"/>
      <c r="D68" s="6" t="n"/>
      <c r="E68" s="7" t="n"/>
      <c r="F68" s="8">
        <f>IF($D68="","",IFERROR(VLOOKUP($D68,Lists!$A$2:$B$8,2,FALSE),""))</f>
        <v/>
      </c>
      <c r="G68" s="7">
        <f>IF(OR($E68="",$F68=""),"",$E68*$F68)</f>
        <v/>
      </c>
      <c r="H68" s="6" t="n"/>
      <c r="I68" s="9" t="n"/>
      <c r="J68" s="10" t="n"/>
      <c r="K68" s="10" t="n"/>
      <c r="L68" s="10" t="n"/>
      <c r="M68" s="11">
        <f>IF($L68="","",TODAY()-$L68)</f>
        <v/>
      </c>
      <c r="N68" s="9" t="n"/>
    </row>
    <row r="69" ht="20" customHeight="1">
      <c r="A69" s="6" t="n"/>
      <c r="B69" s="6" t="n"/>
      <c r="C69" s="6" t="n"/>
      <c r="D69" s="6" t="n"/>
      <c r="E69" s="7" t="n"/>
      <c r="F69" s="8">
        <f>IF($D69="","",IFERROR(VLOOKUP($D69,Lists!$A$2:$B$8,2,FALSE),""))</f>
        <v/>
      </c>
      <c r="G69" s="7">
        <f>IF(OR($E69="",$F69=""),"",$E69*$F69)</f>
        <v/>
      </c>
      <c r="H69" s="6" t="n"/>
      <c r="I69" s="9" t="n"/>
      <c r="J69" s="10" t="n"/>
      <c r="K69" s="10" t="n"/>
      <c r="L69" s="10" t="n"/>
      <c r="M69" s="11">
        <f>IF($L69="","",TODAY()-$L69)</f>
        <v/>
      </c>
      <c r="N69" s="9" t="n"/>
    </row>
    <row r="70" ht="20" customHeight="1">
      <c r="A70" s="6" t="n"/>
      <c r="B70" s="6" t="n"/>
      <c r="C70" s="6" t="n"/>
      <c r="D70" s="6" t="n"/>
      <c r="E70" s="7" t="n"/>
      <c r="F70" s="8">
        <f>IF($D70="","",IFERROR(VLOOKUP($D70,Lists!$A$2:$B$8,2,FALSE),""))</f>
        <v/>
      </c>
      <c r="G70" s="7">
        <f>IF(OR($E70="",$F70=""),"",$E70*$F70)</f>
        <v/>
      </c>
      <c r="H70" s="6" t="n"/>
      <c r="I70" s="9" t="n"/>
      <c r="J70" s="10" t="n"/>
      <c r="K70" s="10" t="n"/>
      <c r="L70" s="10" t="n"/>
      <c r="M70" s="11">
        <f>IF($L70="","",TODAY()-$L70)</f>
        <v/>
      </c>
      <c r="N70" s="9" t="n"/>
    </row>
    <row r="71" ht="20" customHeight="1">
      <c r="A71" s="6" t="n"/>
      <c r="B71" s="6" t="n"/>
      <c r="C71" s="6" t="n"/>
      <c r="D71" s="6" t="n"/>
      <c r="E71" s="7" t="n"/>
      <c r="F71" s="8">
        <f>IF($D71="","",IFERROR(VLOOKUP($D71,Lists!$A$2:$B$8,2,FALSE),""))</f>
        <v/>
      </c>
      <c r="G71" s="7">
        <f>IF(OR($E71="",$F71=""),"",$E71*$F71)</f>
        <v/>
      </c>
      <c r="H71" s="6" t="n"/>
      <c r="I71" s="9" t="n"/>
      <c r="J71" s="10" t="n"/>
      <c r="K71" s="10" t="n"/>
      <c r="L71" s="10" t="n"/>
      <c r="M71" s="11">
        <f>IF($L71="","",TODAY()-$L71)</f>
        <v/>
      </c>
      <c r="N71" s="9" t="n"/>
    </row>
    <row r="72" ht="20" customHeight="1">
      <c r="A72" s="6" t="n"/>
      <c r="B72" s="6" t="n"/>
      <c r="C72" s="6" t="n"/>
      <c r="D72" s="6" t="n"/>
      <c r="E72" s="7" t="n"/>
      <c r="F72" s="8">
        <f>IF($D72="","",IFERROR(VLOOKUP($D72,Lists!$A$2:$B$8,2,FALSE),""))</f>
        <v/>
      </c>
      <c r="G72" s="7">
        <f>IF(OR($E72="",$F72=""),"",$E72*$F72)</f>
        <v/>
      </c>
      <c r="H72" s="6" t="n"/>
      <c r="I72" s="9" t="n"/>
      <c r="J72" s="10" t="n"/>
      <c r="K72" s="10" t="n"/>
      <c r="L72" s="10" t="n"/>
      <c r="M72" s="11">
        <f>IF($L72="","",TODAY()-$L72)</f>
        <v/>
      </c>
      <c r="N72" s="9" t="n"/>
    </row>
    <row r="73" ht="20" customHeight="1">
      <c r="A73" s="6" t="n"/>
      <c r="B73" s="6" t="n"/>
      <c r="C73" s="6" t="n"/>
      <c r="D73" s="6" t="n"/>
      <c r="E73" s="7" t="n"/>
      <c r="F73" s="8">
        <f>IF($D73="","",IFERROR(VLOOKUP($D73,Lists!$A$2:$B$8,2,FALSE),""))</f>
        <v/>
      </c>
      <c r="G73" s="7">
        <f>IF(OR($E73="",$F73=""),"",$E73*$F73)</f>
        <v/>
      </c>
      <c r="H73" s="6" t="n"/>
      <c r="I73" s="9" t="n"/>
      <c r="J73" s="10" t="n"/>
      <c r="K73" s="10" t="n"/>
      <c r="L73" s="10" t="n"/>
      <c r="M73" s="11">
        <f>IF($L73="","",TODAY()-$L73)</f>
        <v/>
      </c>
      <c r="N73" s="9" t="n"/>
    </row>
    <row r="74" ht="20" customHeight="1">
      <c r="A74" s="6" t="n"/>
      <c r="B74" s="6" t="n"/>
      <c r="C74" s="6" t="n"/>
      <c r="D74" s="6" t="n"/>
      <c r="E74" s="7" t="n"/>
      <c r="F74" s="8">
        <f>IF($D74="","",IFERROR(VLOOKUP($D74,Lists!$A$2:$B$8,2,FALSE),""))</f>
        <v/>
      </c>
      <c r="G74" s="7">
        <f>IF(OR($E74="",$F74=""),"",$E74*$F74)</f>
        <v/>
      </c>
      <c r="H74" s="6" t="n"/>
      <c r="I74" s="9" t="n"/>
      <c r="J74" s="10" t="n"/>
      <c r="K74" s="10" t="n"/>
      <c r="L74" s="10" t="n"/>
      <c r="M74" s="11">
        <f>IF($L74="","",TODAY()-$L74)</f>
        <v/>
      </c>
      <c r="N74" s="9" t="n"/>
    </row>
    <row r="75" ht="20" customHeight="1">
      <c r="A75" s="6" t="n"/>
      <c r="B75" s="6" t="n"/>
      <c r="C75" s="6" t="n"/>
      <c r="D75" s="6" t="n"/>
      <c r="E75" s="7" t="n"/>
      <c r="F75" s="8">
        <f>IF($D75="","",IFERROR(VLOOKUP($D75,Lists!$A$2:$B$8,2,FALSE),""))</f>
        <v/>
      </c>
      <c r="G75" s="7">
        <f>IF(OR($E75="",$F75=""),"",$E75*$F75)</f>
        <v/>
      </c>
      <c r="H75" s="6" t="n"/>
      <c r="I75" s="9" t="n"/>
      <c r="J75" s="10" t="n"/>
      <c r="K75" s="10" t="n"/>
      <c r="L75" s="10" t="n"/>
      <c r="M75" s="11">
        <f>IF($L75="","",TODAY()-$L75)</f>
        <v/>
      </c>
      <c r="N75" s="9" t="n"/>
    </row>
    <row r="76" ht="20" customHeight="1">
      <c r="A76" s="6" t="n"/>
      <c r="B76" s="6" t="n"/>
      <c r="C76" s="6" t="n"/>
      <c r="D76" s="6" t="n"/>
      <c r="E76" s="7" t="n"/>
      <c r="F76" s="8">
        <f>IF($D76="","",IFERROR(VLOOKUP($D76,Lists!$A$2:$B$8,2,FALSE),""))</f>
        <v/>
      </c>
      <c r="G76" s="7">
        <f>IF(OR($E76="",$F76=""),"",$E76*$F76)</f>
        <v/>
      </c>
      <c r="H76" s="6" t="n"/>
      <c r="I76" s="9" t="n"/>
      <c r="J76" s="10" t="n"/>
      <c r="K76" s="10" t="n"/>
      <c r="L76" s="10" t="n"/>
      <c r="M76" s="11">
        <f>IF($L76="","",TODAY()-$L76)</f>
        <v/>
      </c>
      <c r="N76" s="9" t="n"/>
    </row>
    <row r="77" ht="20" customHeight="1">
      <c r="A77" s="6" t="n"/>
      <c r="B77" s="6" t="n"/>
      <c r="C77" s="6" t="n"/>
      <c r="D77" s="6" t="n"/>
      <c r="E77" s="7" t="n"/>
      <c r="F77" s="8">
        <f>IF($D77="","",IFERROR(VLOOKUP($D77,Lists!$A$2:$B$8,2,FALSE),""))</f>
        <v/>
      </c>
      <c r="G77" s="7">
        <f>IF(OR($E77="",$F77=""),"",$E77*$F77)</f>
        <v/>
      </c>
      <c r="H77" s="6" t="n"/>
      <c r="I77" s="9" t="n"/>
      <c r="J77" s="10" t="n"/>
      <c r="K77" s="10" t="n"/>
      <c r="L77" s="10" t="n"/>
      <c r="M77" s="11">
        <f>IF($L77="","",TODAY()-$L77)</f>
        <v/>
      </c>
      <c r="N77" s="9" t="n"/>
    </row>
    <row r="78" ht="20" customHeight="1">
      <c r="A78" s="6" t="n"/>
      <c r="B78" s="6" t="n"/>
      <c r="C78" s="6" t="n"/>
      <c r="D78" s="6" t="n"/>
      <c r="E78" s="7" t="n"/>
      <c r="F78" s="8">
        <f>IF($D78="","",IFERROR(VLOOKUP($D78,Lists!$A$2:$B$8,2,FALSE),""))</f>
        <v/>
      </c>
      <c r="G78" s="7">
        <f>IF(OR($E78="",$F78=""),"",$E78*$F78)</f>
        <v/>
      </c>
      <c r="H78" s="6" t="n"/>
      <c r="I78" s="9" t="n"/>
      <c r="J78" s="10" t="n"/>
      <c r="K78" s="10" t="n"/>
      <c r="L78" s="10" t="n"/>
      <c r="M78" s="11">
        <f>IF($L78="","",TODAY()-$L78)</f>
        <v/>
      </c>
      <c r="N78" s="9" t="n"/>
    </row>
    <row r="79" ht="20" customHeight="1">
      <c r="A79" s="6" t="n"/>
      <c r="B79" s="6" t="n"/>
      <c r="C79" s="6" t="n"/>
      <c r="D79" s="6" t="n"/>
      <c r="E79" s="7" t="n"/>
      <c r="F79" s="8">
        <f>IF($D79="","",IFERROR(VLOOKUP($D79,Lists!$A$2:$B$8,2,FALSE),""))</f>
        <v/>
      </c>
      <c r="G79" s="7">
        <f>IF(OR($E79="",$F79=""),"",$E79*$F79)</f>
        <v/>
      </c>
      <c r="H79" s="6" t="n"/>
      <c r="I79" s="9" t="n"/>
      <c r="J79" s="10" t="n"/>
      <c r="K79" s="10" t="n"/>
      <c r="L79" s="10" t="n"/>
      <c r="M79" s="11">
        <f>IF($L79="","",TODAY()-$L79)</f>
        <v/>
      </c>
      <c r="N79" s="9" t="n"/>
    </row>
    <row r="80" ht="20" customHeight="1">
      <c r="A80" s="6" t="n"/>
      <c r="B80" s="6" t="n"/>
      <c r="C80" s="6" t="n"/>
      <c r="D80" s="6" t="n"/>
      <c r="E80" s="7" t="n"/>
      <c r="F80" s="8">
        <f>IF($D80="","",IFERROR(VLOOKUP($D80,Lists!$A$2:$B$8,2,FALSE),""))</f>
        <v/>
      </c>
      <c r="G80" s="7">
        <f>IF(OR($E80="",$F80=""),"",$E80*$F80)</f>
        <v/>
      </c>
      <c r="H80" s="6" t="n"/>
      <c r="I80" s="9" t="n"/>
      <c r="J80" s="10" t="n"/>
      <c r="K80" s="10" t="n"/>
      <c r="L80" s="10" t="n"/>
      <c r="M80" s="11">
        <f>IF($L80="","",TODAY()-$L80)</f>
        <v/>
      </c>
      <c r="N80" s="9" t="n"/>
    </row>
    <row r="81" ht="20" customHeight="1">
      <c r="A81" s="6" t="n"/>
      <c r="B81" s="6" t="n"/>
      <c r="C81" s="6" t="n"/>
      <c r="D81" s="6" t="n"/>
      <c r="E81" s="7" t="n"/>
      <c r="F81" s="8">
        <f>IF($D81="","",IFERROR(VLOOKUP($D81,Lists!$A$2:$B$8,2,FALSE),""))</f>
        <v/>
      </c>
      <c r="G81" s="7">
        <f>IF(OR($E81="",$F81=""),"",$E81*$F81)</f>
        <v/>
      </c>
      <c r="H81" s="6" t="n"/>
      <c r="I81" s="9" t="n"/>
      <c r="J81" s="10" t="n"/>
      <c r="K81" s="10" t="n"/>
      <c r="L81" s="10" t="n"/>
      <c r="M81" s="11">
        <f>IF($L81="","",TODAY()-$L81)</f>
        <v/>
      </c>
      <c r="N81" s="9" t="n"/>
    </row>
    <row r="82" ht="20" customHeight="1">
      <c r="A82" s="6" t="n"/>
      <c r="B82" s="6" t="n"/>
      <c r="C82" s="6" t="n"/>
      <c r="D82" s="6" t="n"/>
      <c r="E82" s="7" t="n"/>
      <c r="F82" s="8">
        <f>IF($D82="","",IFERROR(VLOOKUP($D82,Lists!$A$2:$B$8,2,FALSE),""))</f>
        <v/>
      </c>
      <c r="G82" s="7">
        <f>IF(OR($E82="",$F82=""),"",$E82*$F82)</f>
        <v/>
      </c>
      <c r="H82" s="6" t="n"/>
      <c r="I82" s="9" t="n"/>
      <c r="J82" s="10" t="n"/>
      <c r="K82" s="10" t="n"/>
      <c r="L82" s="10" t="n"/>
      <c r="M82" s="11">
        <f>IF($L82="","",TODAY()-$L82)</f>
        <v/>
      </c>
      <c r="N82" s="9" t="n"/>
    </row>
    <row r="83" ht="20" customHeight="1">
      <c r="A83" s="6" t="n"/>
      <c r="B83" s="6" t="n"/>
      <c r="C83" s="6" t="n"/>
      <c r="D83" s="6" t="n"/>
      <c r="E83" s="7" t="n"/>
      <c r="F83" s="8">
        <f>IF($D83="","",IFERROR(VLOOKUP($D83,Lists!$A$2:$B$8,2,FALSE),""))</f>
        <v/>
      </c>
      <c r="G83" s="7">
        <f>IF(OR($E83="",$F83=""),"",$E83*$F83)</f>
        <v/>
      </c>
      <c r="H83" s="6" t="n"/>
      <c r="I83" s="9" t="n"/>
      <c r="J83" s="10" t="n"/>
      <c r="K83" s="10" t="n"/>
      <c r="L83" s="10" t="n"/>
      <c r="M83" s="11">
        <f>IF($L83="","",TODAY()-$L83)</f>
        <v/>
      </c>
      <c r="N83" s="9" t="n"/>
    </row>
    <row r="84" ht="20" customHeight="1">
      <c r="A84" s="6" t="n"/>
      <c r="B84" s="6" t="n"/>
      <c r="C84" s="6" t="n"/>
      <c r="D84" s="6" t="n"/>
      <c r="E84" s="7" t="n"/>
      <c r="F84" s="8">
        <f>IF($D84="","",IFERROR(VLOOKUP($D84,Lists!$A$2:$B$8,2,FALSE),""))</f>
        <v/>
      </c>
      <c r="G84" s="7">
        <f>IF(OR($E84="",$F84=""),"",$E84*$F84)</f>
        <v/>
      </c>
      <c r="H84" s="6" t="n"/>
      <c r="I84" s="9" t="n"/>
      <c r="J84" s="10" t="n"/>
      <c r="K84" s="10" t="n"/>
      <c r="L84" s="10" t="n"/>
      <c r="M84" s="11">
        <f>IF($L84="","",TODAY()-$L84)</f>
        <v/>
      </c>
      <c r="N84" s="9" t="n"/>
    </row>
    <row r="85" ht="20" customHeight="1">
      <c r="A85" s="6" t="n"/>
      <c r="B85" s="6" t="n"/>
      <c r="C85" s="6" t="n"/>
      <c r="D85" s="6" t="n"/>
      <c r="E85" s="7" t="n"/>
      <c r="F85" s="8">
        <f>IF($D85="","",IFERROR(VLOOKUP($D85,Lists!$A$2:$B$8,2,FALSE),""))</f>
        <v/>
      </c>
      <c r="G85" s="7">
        <f>IF(OR($E85="",$F85=""),"",$E85*$F85)</f>
        <v/>
      </c>
      <c r="H85" s="6" t="n"/>
      <c r="I85" s="9" t="n"/>
      <c r="J85" s="10" t="n"/>
      <c r="K85" s="10" t="n"/>
      <c r="L85" s="10" t="n"/>
      <c r="M85" s="11">
        <f>IF($L85="","",TODAY()-$L85)</f>
        <v/>
      </c>
      <c r="N85" s="9" t="n"/>
    </row>
    <row r="86" ht="20" customHeight="1">
      <c r="A86" s="6" t="n"/>
      <c r="B86" s="6" t="n"/>
      <c r="C86" s="6" t="n"/>
      <c r="D86" s="6" t="n"/>
      <c r="E86" s="7" t="n"/>
      <c r="F86" s="8">
        <f>IF($D86="","",IFERROR(VLOOKUP($D86,Lists!$A$2:$B$8,2,FALSE),""))</f>
        <v/>
      </c>
      <c r="G86" s="7">
        <f>IF(OR($E86="",$F86=""),"",$E86*$F86)</f>
        <v/>
      </c>
      <c r="H86" s="6" t="n"/>
      <c r="I86" s="9" t="n"/>
      <c r="J86" s="10" t="n"/>
      <c r="K86" s="10" t="n"/>
      <c r="L86" s="10" t="n"/>
      <c r="M86" s="11">
        <f>IF($L86="","",TODAY()-$L86)</f>
        <v/>
      </c>
      <c r="N86" s="9" t="n"/>
    </row>
    <row r="87" ht="20" customHeight="1">
      <c r="A87" s="6" t="n"/>
      <c r="B87" s="6" t="n"/>
      <c r="C87" s="6" t="n"/>
      <c r="D87" s="6" t="n"/>
      <c r="E87" s="7" t="n"/>
      <c r="F87" s="8">
        <f>IF($D87="","",IFERROR(VLOOKUP($D87,Lists!$A$2:$B$8,2,FALSE),""))</f>
        <v/>
      </c>
      <c r="G87" s="7">
        <f>IF(OR($E87="",$F87=""),"",$E87*$F87)</f>
        <v/>
      </c>
      <c r="H87" s="6" t="n"/>
      <c r="I87" s="9" t="n"/>
      <c r="J87" s="10" t="n"/>
      <c r="K87" s="10" t="n"/>
      <c r="L87" s="10" t="n"/>
      <c r="M87" s="11">
        <f>IF($L87="","",TODAY()-$L87)</f>
        <v/>
      </c>
      <c r="N87" s="9" t="n"/>
    </row>
    <row r="88" ht="20" customHeight="1">
      <c r="A88" s="6" t="n"/>
      <c r="B88" s="6" t="n"/>
      <c r="C88" s="6" t="n"/>
      <c r="D88" s="6" t="n"/>
      <c r="E88" s="7" t="n"/>
      <c r="F88" s="8">
        <f>IF($D88="","",IFERROR(VLOOKUP($D88,Lists!$A$2:$B$8,2,FALSE),""))</f>
        <v/>
      </c>
      <c r="G88" s="7">
        <f>IF(OR($E88="",$F88=""),"",$E88*$F88)</f>
        <v/>
      </c>
      <c r="H88" s="6" t="n"/>
      <c r="I88" s="9" t="n"/>
      <c r="J88" s="10" t="n"/>
      <c r="K88" s="10" t="n"/>
      <c r="L88" s="10" t="n"/>
      <c r="M88" s="11">
        <f>IF($L88="","",TODAY()-$L88)</f>
        <v/>
      </c>
      <c r="N88" s="9" t="n"/>
    </row>
    <row r="89" ht="20" customHeight="1">
      <c r="A89" s="6" t="n"/>
      <c r="B89" s="6" t="n"/>
      <c r="C89" s="6" t="n"/>
      <c r="D89" s="6" t="n"/>
      <c r="E89" s="7" t="n"/>
      <c r="F89" s="8">
        <f>IF($D89="","",IFERROR(VLOOKUP($D89,Lists!$A$2:$B$8,2,FALSE),""))</f>
        <v/>
      </c>
      <c r="G89" s="7">
        <f>IF(OR($E89="",$F89=""),"",$E89*$F89)</f>
        <v/>
      </c>
      <c r="H89" s="6" t="n"/>
      <c r="I89" s="9" t="n"/>
      <c r="J89" s="10" t="n"/>
      <c r="K89" s="10" t="n"/>
      <c r="L89" s="10" t="n"/>
      <c r="M89" s="11">
        <f>IF($L89="","",TODAY()-$L89)</f>
        <v/>
      </c>
      <c r="N89" s="9" t="n"/>
    </row>
    <row r="90" ht="20" customHeight="1">
      <c r="A90" s="6" t="n"/>
      <c r="B90" s="6" t="n"/>
      <c r="C90" s="6" t="n"/>
      <c r="D90" s="6" t="n"/>
      <c r="E90" s="7" t="n"/>
      <c r="F90" s="8">
        <f>IF($D90="","",IFERROR(VLOOKUP($D90,Lists!$A$2:$B$8,2,FALSE),""))</f>
        <v/>
      </c>
      <c r="G90" s="7">
        <f>IF(OR($E90="",$F90=""),"",$E90*$F90)</f>
        <v/>
      </c>
      <c r="H90" s="6" t="n"/>
      <c r="I90" s="9" t="n"/>
      <c r="J90" s="10" t="n"/>
      <c r="K90" s="10" t="n"/>
      <c r="L90" s="10" t="n"/>
      <c r="M90" s="11">
        <f>IF($L90="","",TODAY()-$L90)</f>
        <v/>
      </c>
      <c r="N90" s="9" t="n"/>
    </row>
    <row r="91" ht="20" customHeight="1">
      <c r="A91" s="6" t="n"/>
      <c r="B91" s="6" t="n"/>
      <c r="C91" s="6" t="n"/>
      <c r="D91" s="6" t="n"/>
      <c r="E91" s="7" t="n"/>
      <c r="F91" s="8">
        <f>IF($D91="","",IFERROR(VLOOKUP($D91,Lists!$A$2:$B$8,2,FALSE),""))</f>
        <v/>
      </c>
      <c r="G91" s="7">
        <f>IF(OR($E91="",$F91=""),"",$E91*$F91)</f>
        <v/>
      </c>
      <c r="H91" s="6" t="n"/>
      <c r="I91" s="9" t="n"/>
      <c r="J91" s="10" t="n"/>
      <c r="K91" s="10" t="n"/>
      <c r="L91" s="10" t="n"/>
      <c r="M91" s="11">
        <f>IF($L91="","",TODAY()-$L91)</f>
        <v/>
      </c>
      <c r="N91" s="9" t="n"/>
    </row>
    <row r="92" ht="20" customHeight="1">
      <c r="A92" s="6" t="n"/>
      <c r="B92" s="6" t="n"/>
      <c r="C92" s="6" t="n"/>
      <c r="D92" s="6" t="n"/>
      <c r="E92" s="7" t="n"/>
      <c r="F92" s="8">
        <f>IF($D92="","",IFERROR(VLOOKUP($D92,Lists!$A$2:$B$8,2,FALSE),""))</f>
        <v/>
      </c>
      <c r="G92" s="7">
        <f>IF(OR($E92="",$F92=""),"",$E92*$F92)</f>
        <v/>
      </c>
      <c r="H92" s="6" t="n"/>
      <c r="I92" s="9" t="n"/>
      <c r="J92" s="10" t="n"/>
      <c r="K92" s="10" t="n"/>
      <c r="L92" s="10" t="n"/>
      <c r="M92" s="11">
        <f>IF($L92="","",TODAY()-$L92)</f>
        <v/>
      </c>
      <c r="N92" s="9" t="n"/>
    </row>
    <row r="93" ht="20" customHeight="1">
      <c r="A93" s="6" t="n"/>
      <c r="B93" s="6" t="n"/>
      <c r="C93" s="6" t="n"/>
      <c r="D93" s="6" t="n"/>
      <c r="E93" s="7" t="n"/>
      <c r="F93" s="8">
        <f>IF($D93="","",IFERROR(VLOOKUP($D93,Lists!$A$2:$B$8,2,FALSE),""))</f>
        <v/>
      </c>
      <c r="G93" s="7">
        <f>IF(OR($E93="",$F93=""),"",$E93*$F93)</f>
        <v/>
      </c>
      <c r="H93" s="6" t="n"/>
      <c r="I93" s="9" t="n"/>
      <c r="J93" s="10" t="n"/>
      <c r="K93" s="10" t="n"/>
      <c r="L93" s="10" t="n"/>
      <c r="M93" s="11">
        <f>IF($L93="","",TODAY()-$L93)</f>
        <v/>
      </c>
      <c r="N93" s="9" t="n"/>
    </row>
    <row r="94" ht="20" customHeight="1">
      <c r="A94" s="6" t="n"/>
      <c r="B94" s="6" t="n"/>
      <c r="C94" s="6" t="n"/>
      <c r="D94" s="6" t="n"/>
      <c r="E94" s="7" t="n"/>
      <c r="F94" s="8">
        <f>IF($D94="","",IFERROR(VLOOKUP($D94,Lists!$A$2:$B$8,2,FALSE),""))</f>
        <v/>
      </c>
      <c r="G94" s="7">
        <f>IF(OR($E94="",$F94=""),"",$E94*$F94)</f>
        <v/>
      </c>
      <c r="H94" s="6" t="n"/>
      <c r="I94" s="9" t="n"/>
      <c r="J94" s="10" t="n"/>
      <c r="K94" s="10" t="n"/>
      <c r="L94" s="10" t="n"/>
      <c r="M94" s="11">
        <f>IF($L94="","",TODAY()-$L94)</f>
        <v/>
      </c>
      <c r="N94" s="9" t="n"/>
    </row>
    <row r="95" ht="20" customHeight="1">
      <c r="A95" s="6" t="n"/>
      <c r="B95" s="6" t="n"/>
      <c r="C95" s="6" t="n"/>
      <c r="D95" s="6" t="n"/>
      <c r="E95" s="7" t="n"/>
      <c r="F95" s="8">
        <f>IF($D95="","",IFERROR(VLOOKUP($D95,Lists!$A$2:$B$8,2,FALSE),""))</f>
        <v/>
      </c>
      <c r="G95" s="7">
        <f>IF(OR($E95="",$F95=""),"",$E95*$F95)</f>
        <v/>
      </c>
      <c r="H95" s="6" t="n"/>
      <c r="I95" s="9" t="n"/>
      <c r="J95" s="10" t="n"/>
      <c r="K95" s="10" t="n"/>
      <c r="L95" s="10" t="n"/>
      <c r="M95" s="11">
        <f>IF($L95="","",TODAY()-$L95)</f>
        <v/>
      </c>
      <c r="N95" s="9" t="n"/>
    </row>
    <row r="96" ht="20" customHeight="1">
      <c r="A96" s="6" t="n"/>
      <c r="B96" s="6" t="n"/>
      <c r="C96" s="6" t="n"/>
      <c r="D96" s="6" t="n"/>
      <c r="E96" s="7" t="n"/>
      <c r="F96" s="8">
        <f>IF($D96="","",IFERROR(VLOOKUP($D96,Lists!$A$2:$B$8,2,FALSE),""))</f>
        <v/>
      </c>
      <c r="G96" s="7">
        <f>IF(OR($E96="",$F96=""),"",$E96*$F96)</f>
        <v/>
      </c>
      <c r="H96" s="6" t="n"/>
      <c r="I96" s="9" t="n"/>
      <c r="J96" s="10" t="n"/>
      <c r="K96" s="10" t="n"/>
      <c r="L96" s="10" t="n"/>
      <c r="M96" s="11">
        <f>IF($L96="","",TODAY()-$L96)</f>
        <v/>
      </c>
      <c r="N96" s="9" t="n"/>
    </row>
    <row r="97" ht="20" customHeight="1">
      <c r="A97" s="6" t="n"/>
      <c r="B97" s="6" t="n"/>
      <c r="C97" s="6" t="n"/>
      <c r="D97" s="6" t="n"/>
      <c r="E97" s="7" t="n"/>
      <c r="F97" s="8">
        <f>IF($D97="","",IFERROR(VLOOKUP($D97,Lists!$A$2:$B$8,2,FALSE),""))</f>
        <v/>
      </c>
      <c r="G97" s="7">
        <f>IF(OR($E97="",$F97=""),"",$E97*$F97)</f>
        <v/>
      </c>
      <c r="H97" s="6" t="n"/>
      <c r="I97" s="9" t="n"/>
      <c r="J97" s="10" t="n"/>
      <c r="K97" s="10" t="n"/>
      <c r="L97" s="10" t="n"/>
      <c r="M97" s="11">
        <f>IF($L97="","",TODAY()-$L97)</f>
        <v/>
      </c>
      <c r="N97" s="9" t="n"/>
    </row>
    <row r="98" ht="20" customHeight="1">
      <c r="A98" s="6" t="n"/>
      <c r="B98" s="6" t="n"/>
      <c r="C98" s="6" t="n"/>
      <c r="D98" s="6" t="n"/>
      <c r="E98" s="7" t="n"/>
      <c r="F98" s="8">
        <f>IF($D98="","",IFERROR(VLOOKUP($D98,Lists!$A$2:$B$8,2,FALSE),""))</f>
        <v/>
      </c>
      <c r="G98" s="7">
        <f>IF(OR($E98="",$F98=""),"",$E98*$F98)</f>
        <v/>
      </c>
      <c r="H98" s="6" t="n"/>
      <c r="I98" s="9" t="n"/>
      <c r="J98" s="10" t="n"/>
      <c r="K98" s="10" t="n"/>
      <c r="L98" s="10" t="n"/>
      <c r="M98" s="11">
        <f>IF($L98="","",TODAY()-$L98)</f>
        <v/>
      </c>
      <c r="N98" s="9" t="n"/>
    </row>
    <row r="99" ht="20" customHeight="1">
      <c r="A99" s="6" t="n"/>
      <c r="B99" s="6" t="n"/>
      <c r="C99" s="6" t="n"/>
      <c r="D99" s="6" t="n"/>
      <c r="E99" s="7" t="n"/>
      <c r="F99" s="8">
        <f>IF($D99="","",IFERROR(VLOOKUP($D99,Lists!$A$2:$B$8,2,FALSE),""))</f>
        <v/>
      </c>
      <c r="G99" s="7">
        <f>IF(OR($E99="",$F99=""),"",$E99*$F99)</f>
        <v/>
      </c>
      <c r="H99" s="6" t="n"/>
      <c r="I99" s="9" t="n"/>
      <c r="J99" s="10" t="n"/>
      <c r="K99" s="10" t="n"/>
      <c r="L99" s="10" t="n"/>
      <c r="M99" s="11">
        <f>IF($L99="","",TODAY()-$L99)</f>
        <v/>
      </c>
      <c r="N99" s="9" t="n"/>
    </row>
    <row r="100" ht="20" customHeight="1">
      <c r="A100" s="6" t="n"/>
      <c r="B100" s="6" t="n"/>
      <c r="C100" s="6" t="n"/>
      <c r="D100" s="6" t="n"/>
      <c r="E100" s="7" t="n"/>
      <c r="F100" s="8">
        <f>IF($D100="","",IFERROR(VLOOKUP($D100,Lists!$A$2:$B$8,2,FALSE),""))</f>
        <v/>
      </c>
      <c r="G100" s="7">
        <f>IF(OR($E100="",$F100=""),"",$E100*$F100)</f>
        <v/>
      </c>
      <c r="H100" s="6" t="n"/>
      <c r="I100" s="9" t="n"/>
      <c r="J100" s="10" t="n"/>
      <c r="K100" s="10" t="n"/>
      <c r="L100" s="10" t="n"/>
      <c r="M100" s="11">
        <f>IF($L100="","",TODAY()-$L100)</f>
        <v/>
      </c>
      <c r="N100" s="9" t="n"/>
    </row>
    <row r="101" ht="20" customHeight="1">
      <c r="A101" s="6" t="n"/>
      <c r="B101" s="6" t="n"/>
      <c r="C101" s="6" t="n"/>
      <c r="D101" s="6" t="n"/>
      <c r="E101" s="7" t="n"/>
      <c r="F101" s="8">
        <f>IF($D101="","",IFERROR(VLOOKUP($D101,Lists!$A$2:$B$8,2,FALSE),""))</f>
        <v/>
      </c>
      <c r="G101" s="7">
        <f>IF(OR($E101="",$F101=""),"",$E101*$F101)</f>
        <v/>
      </c>
      <c r="H101" s="6" t="n"/>
      <c r="I101" s="9" t="n"/>
      <c r="J101" s="10" t="n"/>
      <c r="K101" s="10" t="n"/>
      <c r="L101" s="10" t="n"/>
      <c r="M101" s="11">
        <f>IF($L101="","",TODAY()-$L101)</f>
        <v/>
      </c>
      <c r="N101" s="9" t="n"/>
    </row>
    <row r="102" ht="20" customHeight="1">
      <c r="A102" s="6" t="n"/>
      <c r="B102" s="6" t="n"/>
      <c r="C102" s="6" t="n"/>
      <c r="D102" s="6" t="n"/>
      <c r="E102" s="7" t="n"/>
      <c r="F102" s="8">
        <f>IF($D102="","",IFERROR(VLOOKUP($D102,Lists!$A$2:$B$8,2,FALSE),""))</f>
        <v/>
      </c>
      <c r="G102" s="7">
        <f>IF(OR($E102="",$F102=""),"",$E102*$F102)</f>
        <v/>
      </c>
      <c r="H102" s="6" t="n"/>
      <c r="I102" s="9" t="n"/>
      <c r="J102" s="10" t="n"/>
      <c r="K102" s="10" t="n"/>
      <c r="L102" s="10" t="n"/>
      <c r="M102" s="11">
        <f>IF($L102="","",TODAY()-$L102)</f>
        <v/>
      </c>
      <c r="N102" s="9" t="n"/>
    </row>
    <row r="103" ht="20" customHeight="1">
      <c r="A103" s="6" t="n"/>
      <c r="B103" s="6" t="n"/>
      <c r="C103" s="6" t="n"/>
      <c r="D103" s="6" t="n"/>
      <c r="E103" s="7" t="n"/>
      <c r="F103" s="8">
        <f>IF($D103="","",IFERROR(VLOOKUP($D103,Lists!$A$2:$B$8,2,FALSE),""))</f>
        <v/>
      </c>
      <c r="G103" s="7">
        <f>IF(OR($E103="",$F103=""),"",$E103*$F103)</f>
        <v/>
      </c>
      <c r="H103" s="6" t="n"/>
      <c r="I103" s="9" t="n"/>
      <c r="J103" s="10" t="n"/>
      <c r="K103" s="10" t="n"/>
      <c r="L103" s="10" t="n"/>
      <c r="M103" s="11">
        <f>IF($L103="","",TODAY()-$L103)</f>
        <v/>
      </c>
      <c r="N103" s="9" t="n"/>
    </row>
    <row r="104" ht="20" customHeight="1">
      <c r="A104" s="6" t="n"/>
      <c r="B104" s="6" t="n"/>
      <c r="C104" s="6" t="n"/>
      <c r="D104" s="6" t="n"/>
      <c r="E104" s="7" t="n"/>
      <c r="F104" s="8">
        <f>IF($D104="","",IFERROR(VLOOKUP($D104,Lists!$A$2:$B$8,2,FALSE),""))</f>
        <v/>
      </c>
      <c r="G104" s="7">
        <f>IF(OR($E104="",$F104=""),"",$E104*$F104)</f>
        <v/>
      </c>
      <c r="H104" s="6" t="n"/>
      <c r="I104" s="9" t="n"/>
      <c r="J104" s="10" t="n"/>
      <c r="K104" s="10" t="n"/>
      <c r="L104" s="10" t="n"/>
      <c r="M104" s="11">
        <f>IF($L104="","",TODAY()-$L104)</f>
        <v/>
      </c>
      <c r="N104" s="9" t="n"/>
    </row>
    <row r="105" ht="20" customHeight="1">
      <c r="A105" s="6" t="n"/>
      <c r="B105" s="6" t="n"/>
      <c r="C105" s="6" t="n"/>
      <c r="D105" s="6" t="n"/>
      <c r="E105" s="7" t="n"/>
      <c r="F105" s="8">
        <f>IF($D105="","",IFERROR(VLOOKUP($D105,Lists!$A$2:$B$8,2,FALSE),""))</f>
        <v/>
      </c>
      <c r="G105" s="7">
        <f>IF(OR($E105="",$F105=""),"",$E105*$F105)</f>
        <v/>
      </c>
      <c r="H105" s="6" t="n"/>
      <c r="I105" s="9" t="n"/>
      <c r="J105" s="10" t="n"/>
      <c r="K105" s="10" t="n"/>
      <c r="L105" s="10" t="n"/>
      <c r="M105" s="11">
        <f>IF($L105="","",TODAY()-$L105)</f>
        <v/>
      </c>
      <c r="N105" s="9" t="n"/>
    </row>
    <row r="106" ht="20" customHeight="1">
      <c r="A106" s="6" t="n"/>
      <c r="B106" s="6" t="n"/>
      <c r="C106" s="6" t="n"/>
      <c r="D106" s="6" t="n"/>
      <c r="E106" s="7" t="n"/>
      <c r="F106" s="8">
        <f>IF($D106="","",IFERROR(VLOOKUP($D106,Lists!$A$2:$B$8,2,FALSE),""))</f>
        <v/>
      </c>
      <c r="G106" s="7">
        <f>IF(OR($E106="",$F106=""),"",$E106*$F106)</f>
        <v/>
      </c>
      <c r="H106" s="6" t="n"/>
      <c r="I106" s="9" t="n"/>
      <c r="J106" s="10" t="n"/>
      <c r="K106" s="10" t="n"/>
      <c r="L106" s="10" t="n"/>
      <c r="M106" s="11">
        <f>IF($L106="","",TODAY()-$L106)</f>
        <v/>
      </c>
      <c r="N106" s="9" t="n"/>
    </row>
    <row r="107" ht="20" customHeight="1">
      <c r="A107" s="6" t="n"/>
      <c r="B107" s="6" t="n"/>
      <c r="C107" s="6" t="n"/>
      <c r="D107" s="6" t="n"/>
      <c r="E107" s="7" t="n"/>
      <c r="F107" s="8">
        <f>IF($D107="","",IFERROR(VLOOKUP($D107,Lists!$A$2:$B$8,2,FALSE),""))</f>
        <v/>
      </c>
      <c r="G107" s="7">
        <f>IF(OR($E107="",$F107=""),"",$E107*$F107)</f>
        <v/>
      </c>
      <c r="H107" s="6" t="n"/>
      <c r="I107" s="9" t="n"/>
      <c r="J107" s="10" t="n"/>
      <c r="K107" s="10" t="n"/>
      <c r="L107" s="10" t="n"/>
      <c r="M107" s="11">
        <f>IF($L107="","",TODAY()-$L107)</f>
        <v/>
      </c>
      <c r="N107" s="9" t="n"/>
    </row>
    <row r="108" ht="20" customHeight="1">
      <c r="A108" s="6" t="n"/>
      <c r="B108" s="6" t="n"/>
      <c r="C108" s="6" t="n"/>
      <c r="D108" s="6" t="n"/>
      <c r="E108" s="7" t="n"/>
      <c r="F108" s="8">
        <f>IF($D108="","",IFERROR(VLOOKUP($D108,Lists!$A$2:$B$8,2,FALSE),""))</f>
        <v/>
      </c>
      <c r="G108" s="7">
        <f>IF(OR($E108="",$F108=""),"",$E108*$F108)</f>
        <v/>
      </c>
      <c r="H108" s="6" t="n"/>
      <c r="I108" s="9" t="n"/>
      <c r="J108" s="10" t="n"/>
      <c r="K108" s="10" t="n"/>
      <c r="L108" s="10" t="n"/>
      <c r="M108" s="11">
        <f>IF($L108="","",TODAY()-$L108)</f>
        <v/>
      </c>
      <c r="N108" s="9" t="n"/>
    </row>
    <row r="109" ht="20" customHeight="1">
      <c r="A109" s="6" t="n"/>
      <c r="B109" s="6" t="n"/>
      <c r="C109" s="6" t="n"/>
      <c r="D109" s="6" t="n"/>
      <c r="E109" s="7" t="n"/>
      <c r="F109" s="8">
        <f>IF($D109="","",IFERROR(VLOOKUP($D109,Lists!$A$2:$B$8,2,FALSE),""))</f>
        <v/>
      </c>
      <c r="G109" s="7">
        <f>IF(OR($E109="",$F109=""),"",$E109*$F109)</f>
        <v/>
      </c>
      <c r="H109" s="6" t="n"/>
      <c r="I109" s="9" t="n"/>
      <c r="J109" s="10" t="n"/>
      <c r="K109" s="10" t="n"/>
      <c r="L109" s="10" t="n"/>
      <c r="M109" s="11">
        <f>IF($L109="","",TODAY()-$L109)</f>
        <v/>
      </c>
      <c r="N109" s="9" t="n"/>
    </row>
    <row r="110" ht="20" customHeight="1">
      <c r="A110" s="6" t="n"/>
      <c r="B110" s="6" t="n"/>
      <c r="C110" s="6" t="n"/>
      <c r="D110" s="6" t="n"/>
      <c r="E110" s="7" t="n"/>
      <c r="F110" s="8">
        <f>IF($D110="","",IFERROR(VLOOKUP($D110,Lists!$A$2:$B$8,2,FALSE),""))</f>
        <v/>
      </c>
      <c r="G110" s="7">
        <f>IF(OR($E110="",$F110=""),"",$E110*$F110)</f>
        <v/>
      </c>
      <c r="H110" s="6" t="n"/>
      <c r="I110" s="9" t="n"/>
      <c r="J110" s="10" t="n"/>
      <c r="K110" s="10" t="n"/>
      <c r="L110" s="10" t="n"/>
      <c r="M110" s="11">
        <f>IF($L110="","",TODAY()-$L110)</f>
        <v/>
      </c>
      <c r="N110" s="9" t="n"/>
    </row>
    <row r="111" ht="20" customHeight="1">
      <c r="A111" s="6" t="n"/>
      <c r="B111" s="6" t="n"/>
      <c r="C111" s="6" t="n"/>
      <c r="D111" s="6" t="n"/>
      <c r="E111" s="7" t="n"/>
      <c r="F111" s="8">
        <f>IF($D111="","",IFERROR(VLOOKUP($D111,Lists!$A$2:$B$8,2,FALSE),""))</f>
        <v/>
      </c>
      <c r="G111" s="7">
        <f>IF(OR($E111="",$F111=""),"",$E111*$F111)</f>
        <v/>
      </c>
      <c r="H111" s="6" t="n"/>
      <c r="I111" s="9" t="n"/>
      <c r="J111" s="10" t="n"/>
      <c r="K111" s="10" t="n"/>
      <c r="L111" s="10" t="n"/>
      <c r="M111" s="11">
        <f>IF($L111="","",TODAY()-$L111)</f>
        <v/>
      </c>
      <c r="N111" s="9" t="n"/>
    </row>
    <row r="112" ht="20" customHeight="1">
      <c r="A112" s="6" t="n"/>
      <c r="B112" s="6" t="n"/>
      <c r="C112" s="6" t="n"/>
      <c r="D112" s="6" t="n"/>
      <c r="E112" s="7" t="n"/>
      <c r="F112" s="8">
        <f>IF($D112="","",IFERROR(VLOOKUP($D112,Lists!$A$2:$B$8,2,FALSE),""))</f>
        <v/>
      </c>
      <c r="G112" s="7">
        <f>IF(OR($E112="",$F112=""),"",$E112*$F112)</f>
        <v/>
      </c>
      <c r="H112" s="6" t="n"/>
      <c r="I112" s="9" t="n"/>
      <c r="J112" s="10" t="n"/>
      <c r="K112" s="10" t="n"/>
      <c r="L112" s="10" t="n"/>
      <c r="M112" s="11">
        <f>IF($L112="","",TODAY()-$L112)</f>
        <v/>
      </c>
      <c r="N112" s="9" t="n"/>
    </row>
    <row r="113" ht="20" customHeight="1">
      <c r="A113" s="6" t="n"/>
      <c r="B113" s="6" t="n"/>
      <c r="C113" s="6" t="n"/>
      <c r="D113" s="6" t="n"/>
      <c r="E113" s="7" t="n"/>
      <c r="F113" s="8">
        <f>IF($D113="","",IFERROR(VLOOKUP($D113,Lists!$A$2:$B$8,2,FALSE),""))</f>
        <v/>
      </c>
      <c r="G113" s="7">
        <f>IF(OR($E113="",$F113=""),"",$E113*$F113)</f>
        <v/>
      </c>
      <c r="H113" s="6" t="n"/>
      <c r="I113" s="9" t="n"/>
      <c r="J113" s="10" t="n"/>
      <c r="K113" s="10" t="n"/>
      <c r="L113" s="10" t="n"/>
      <c r="M113" s="11">
        <f>IF($L113="","",TODAY()-$L113)</f>
        <v/>
      </c>
      <c r="N113" s="9" t="n"/>
    </row>
    <row r="114" ht="20" customHeight="1">
      <c r="A114" s="6" t="n"/>
      <c r="B114" s="6" t="n"/>
      <c r="C114" s="6" t="n"/>
      <c r="D114" s="6" t="n"/>
      <c r="E114" s="7" t="n"/>
      <c r="F114" s="8">
        <f>IF($D114="","",IFERROR(VLOOKUP($D114,Lists!$A$2:$B$8,2,FALSE),""))</f>
        <v/>
      </c>
      <c r="G114" s="7">
        <f>IF(OR($E114="",$F114=""),"",$E114*$F114)</f>
        <v/>
      </c>
      <c r="H114" s="6" t="n"/>
      <c r="I114" s="9" t="n"/>
      <c r="J114" s="10" t="n"/>
      <c r="K114" s="10" t="n"/>
      <c r="L114" s="10" t="n"/>
      <c r="M114" s="11">
        <f>IF($L114="","",TODAY()-$L114)</f>
        <v/>
      </c>
      <c r="N114" s="9" t="n"/>
    </row>
    <row r="115" ht="20" customHeight="1">
      <c r="A115" s="6" t="n"/>
      <c r="B115" s="6" t="n"/>
      <c r="C115" s="6" t="n"/>
      <c r="D115" s="6" t="n"/>
      <c r="E115" s="7" t="n"/>
      <c r="F115" s="8">
        <f>IF($D115="","",IFERROR(VLOOKUP($D115,Lists!$A$2:$B$8,2,FALSE),""))</f>
        <v/>
      </c>
      <c r="G115" s="7">
        <f>IF(OR($E115="",$F115=""),"",$E115*$F115)</f>
        <v/>
      </c>
      <c r="H115" s="6" t="n"/>
      <c r="I115" s="9" t="n"/>
      <c r="J115" s="10" t="n"/>
      <c r="K115" s="10" t="n"/>
      <c r="L115" s="10" t="n"/>
      <c r="M115" s="11">
        <f>IF($L115="","",TODAY()-$L115)</f>
        <v/>
      </c>
      <c r="N115" s="9" t="n"/>
    </row>
    <row r="116" ht="20" customHeight="1">
      <c r="A116" s="6" t="n"/>
      <c r="B116" s="6" t="n"/>
      <c r="C116" s="6" t="n"/>
      <c r="D116" s="6" t="n"/>
      <c r="E116" s="7" t="n"/>
      <c r="F116" s="8">
        <f>IF($D116="","",IFERROR(VLOOKUP($D116,Lists!$A$2:$B$8,2,FALSE),""))</f>
        <v/>
      </c>
      <c r="G116" s="7">
        <f>IF(OR($E116="",$F116=""),"",$E116*$F116)</f>
        <v/>
      </c>
      <c r="H116" s="6" t="n"/>
      <c r="I116" s="9" t="n"/>
      <c r="J116" s="10" t="n"/>
      <c r="K116" s="10" t="n"/>
      <c r="L116" s="10" t="n"/>
      <c r="M116" s="11">
        <f>IF($L116="","",TODAY()-$L116)</f>
        <v/>
      </c>
      <c r="N116" s="9" t="n"/>
    </row>
    <row r="117" ht="20" customHeight="1">
      <c r="A117" s="6" t="n"/>
      <c r="B117" s="6" t="n"/>
      <c r="C117" s="6" t="n"/>
      <c r="D117" s="6" t="n"/>
      <c r="E117" s="7" t="n"/>
      <c r="F117" s="8">
        <f>IF($D117="","",IFERROR(VLOOKUP($D117,Lists!$A$2:$B$8,2,FALSE),""))</f>
        <v/>
      </c>
      <c r="G117" s="7">
        <f>IF(OR($E117="",$F117=""),"",$E117*$F117)</f>
        <v/>
      </c>
      <c r="H117" s="6" t="n"/>
      <c r="I117" s="9" t="n"/>
      <c r="J117" s="10" t="n"/>
      <c r="K117" s="10" t="n"/>
      <c r="L117" s="10" t="n"/>
      <c r="M117" s="11">
        <f>IF($L117="","",TODAY()-$L117)</f>
        <v/>
      </c>
      <c r="N117" s="9" t="n"/>
    </row>
    <row r="118" ht="20" customHeight="1">
      <c r="A118" s="6" t="n"/>
      <c r="B118" s="6" t="n"/>
      <c r="C118" s="6" t="n"/>
      <c r="D118" s="6" t="n"/>
      <c r="E118" s="7" t="n"/>
      <c r="F118" s="8">
        <f>IF($D118="","",IFERROR(VLOOKUP($D118,Lists!$A$2:$B$8,2,FALSE),""))</f>
        <v/>
      </c>
      <c r="G118" s="7">
        <f>IF(OR($E118="",$F118=""),"",$E118*$F118)</f>
        <v/>
      </c>
      <c r="H118" s="6" t="n"/>
      <c r="I118" s="9" t="n"/>
      <c r="J118" s="10" t="n"/>
      <c r="K118" s="10" t="n"/>
      <c r="L118" s="10" t="n"/>
      <c r="M118" s="11">
        <f>IF($L118="","",TODAY()-$L118)</f>
        <v/>
      </c>
      <c r="N118" s="9" t="n"/>
    </row>
    <row r="119" ht="20" customHeight="1">
      <c r="A119" s="6" t="n"/>
      <c r="B119" s="6" t="n"/>
      <c r="C119" s="6" t="n"/>
      <c r="D119" s="6" t="n"/>
      <c r="E119" s="7" t="n"/>
      <c r="F119" s="8">
        <f>IF($D119="","",IFERROR(VLOOKUP($D119,Lists!$A$2:$B$8,2,FALSE),""))</f>
        <v/>
      </c>
      <c r="G119" s="7">
        <f>IF(OR($E119="",$F119=""),"",$E119*$F119)</f>
        <v/>
      </c>
      <c r="H119" s="6" t="n"/>
      <c r="I119" s="9" t="n"/>
      <c r="J119" s="10" t="n"/>
      <c r="K119" s="10" t="n"/>
      <c r="L119" s="10" t="n"/>
      <c r="M119" s="11">
        <f>IF($L119="","",TODAY()-$L119)</f>
        <v/>
      </c>
      <c r="N119" s="9" t="n"/>
    </row>
    <row r="120" ht="20" customHeight="1">
      <c r="A120" s="6" t="n"/>
      <c r="B120" s="6" t="n"/>
      <c r="C120" s="6" t="n"/>
      <c r="D120" s="6" t="n"/>
      <c r="E120" s="7" t="n"/>
      <c r="F120" s="8">
        <f>IF($D120="","",IFERROR(VLOOKUP($D120,Lists!$A$2:$B$8,2,FALSE),""))</f>
        <v/>
      </c>
      <c r="G120" s="7">
        <f>IF(OR($E120="",$F120=""),"",$E120*$F120)</f>
        <v/>
      </c>
      <c r="H120" s="6" t="n"/>
      <c r="I120" s="9" t="n"/>
      <c r="J120" s="10" t="n"/>
      <c r="K120" s="10" t="n"/>
      <c r="L120" s="10" t="n"/>
      <c r="M120" s="11">
        <f>IF($L120="","",TODAY()-$L120)</f>
        <v/>
      </c>
      <c r="N120" s="9" t="n"/>
    </row>
    <row r="121" ht="20" customHeight="1">
      <c r="A121" s="6" t="n"/>
      <c r="B121" s="6" t="n"/>
      <c r="C121" s="6" t="n"/>
      <c r="D121" s="6" t="n"/>
      <c r="E121" s="7" t="n"/>
      <c r="F121" s="8">
        <f>IF($D121="","",IFERROR(VLOOKUP($D121,Lists!$A$2:$B$8,2,FALSE),""))</f>
        <v/>
      </c>
      <c r="G121" s="7">
        <f>IF(OR($E121="",$F121=""),"",$E121*$F121)</f>
        <v/>
      </c>
      <c r="H121" s="6" t="n"/>
      <c r="I121" s="9" t="n"/>
      <c r="J121" s="10" t="n"/>
      <c r="K121" s="10" t="n"/>
      <c r="L121" s="10" t="n"/>
      <c r="M121" s="11">
        <f>IF($L121="","",TODAY()-$L121)</f>
        <v/>
      </c>
      <c r="N121" s="9" t="n"/>
    </row>
    <row r="122" ht="20" customHeight="1">
      <c r="A122" s="6" t="n"/>
      <c r="B122" s="6" t="n"/>
      <c r="C122" s="6" t="n"/>
      <c r="D122" s="6" t="n"/>
      <c r="E122" s="7" t="n"/>
      <c r="F122" s="8">
        <f>IF($D122="","",IFERROR(VLOOKUP($D122,Lists!$A$2:$B$8,2,FALSE),""))</f>
        <v/>
      </c>
      <c r="G122" s="7">
        <f>IF(OR($E122="",$F122=""),"",$E122*$F122)</f>
        <v/>
      </c>
      <c r="H122" s="6" t="n"/>
      <c r="I122" s="9" t="n"/>
      <c r="J122" s="10" t="n"/>
      <c r="K122" s="10" t="n"/>
      <c r="L122" s="10" t="n"/>
      <c r="M122" s="11">
        <f>IF($L122="","",TODAY()-$L122)</f>
        <v/>
      </c>
      <c r="N122" s="9" t="n"/>
    </row>
    <row r="123" ht="20" customHeight="1">
      <c r="A123" s="6" t="n"/>
      <c r="B123" s="6" t="n"/>
      <c r="C123" s="6" t="n"/>
      <c r="D123" s="6" t="n"/>
      <c r="E123" s="7" t="n"/>
      <c r="F123" s="8">
        <f>IF($D123="","",IFERROR(VLOOKUP($D123,Lists!$A$2:$B$8,2,FALSE),""))</f>
        <v/>
      </c>
      <c r="G123" s="7">
        <f>IF(OR($E123="",$F123=""),"",$E123*$F123)</f>
        <v/>
      </c>
      <c r="H123" s="6" t="n"/>
      <c r="I123" s="9" t="n"/>
      <c r="J123" s="10" t="n"/>
      <c r="K123" s="10" t="n"/>
      <c r="L123" s="10" t="n"/>
      <c r="M123" s="11">
        <f>IF($L123="","",TODAY()-$L123)</f>
        <v/>
      </c>
      <c r="N123" s="9" t="n"/>
    </row>
    <row r="124" ht="20" customHeight="1">
      <c r="A124" s="6" t="n"/>
      <c r="B124" s="6" t="n"/>
      <c r="C124" s="6" t="n"/>
      <c r="D124" s="6" t="n"/>
      <c r="E124" s="7" t="n"/>
      <c r="F124" s="8">
        <f>IF($D124="","",IFERROR(VLOOKUP($D124,Lists!$A$2:$B$8,2,FALSE),""))</f>
        <v/>
      </c>
      <c r="G124" s="7">
        <f>IF(OR($E124="",$F124=""),"",$E124*$F124)</f>
        <v/>
      </c>
      <c r="H124" s="6" t="n"/>
      <c r="I124" s="9" t="n"/>
      <c r="J124" s="10" t="n"/>
      <c r="K124" s="10" t="n"/>
      <c r="L124" s="10" t="n"/>
      <c r="M124" s="11">
        <f>IF($L124="","",TODAY()-$L124)</f>
        <v/>
      </c>
      <c r="N124" s="9" t="n"/>
    </row>
    <row r="125" ht="20" customHeight="1">
      <c r="A125" s="6" t="n"/>
      <c r="B125" s="6" t="n"/>
      <c r="C125" s="6" t="n"/>
      <c r="D125" s="6" t="n"/>
      <c r="E125" s="7" t="n"/>
      <c r="F125" s="8">
        <f>IF($D125="","",IFERROR(VLOOKUP($D125,Lists!$A$2:$B$8,2,FALSE),""))</f>
        <v/>
      </c>
      <c r="G125" s="7">
        <f>IF(OR($E125="",$F125=""),"",$E125*$F125)</f>
        <v/>
      </c>
      <c r="H125" s="6" t="n"/>
      <c r="I125" s="9" t="n"/>
      <c r="J125" s="10" t="n"/>
      <c r="K125" s="10" t="n"/>
      <c r="L125" s="10" t="n"/>
      <c r="M125" s="11">
        <f>IF($L125="","",TODAY()-$L125)</f>
        <v/>
      </c>
      <c r="N125" s="9" t="n"/>
    </row>
    <row r="126" ht="20" customHeight="1">
      <c r="A126" s="6" t="n"/>
      <c r="B126" s="6" t="n"/>
      <c r="C126" s="6" t="n"/>
      <c r="D126" s="6" t="n"/>
      <c r="E126" s="7" t="n"/>
      <c r="F126" s="8">
        <f>IF($D126="","",IFERROR(VLOOKUP($D126,Lists!$A$2:$B$8,2,FALSE),""))</f>
        <v/>
      </c>
      <c r="G126" s="7">
        <f>IF(OR($E126="",$F126=""),"",$E126*$F126)</f>
        <v/>
      </c>
      <c r="H126" s="6" t="n"/>
      <c r="I126" s="9" t="n"/>
      <c r="J126" s="10" t="n"/>
      <c r="K126" s="10" t="n"/>
      <c r="L126" s="10" t="n"/>
      <c r="M126" s="11">
        <f>IF($L126="","",TODAY()-$L126)</f>
        <v/>
      </c>
      <c r="N126" s="9" t="n"/>
    </row>
    <row r="127" ht="20" customHeight="1">
      <c r="A127" s="6" t="n"/>
      <c r="B127" s="6" t="n"/>
      <c r="C127" s="6" t="n"/>
      <c r="D127" s="6" t="n"/>
      <c r="E127" s="7" t="n"/>
      <c r="F127" s="8">
        <f>IF($D127="","",IFERROR(VLOOKUP($D127,Lists!$A$2:$B$8,2,FALSE),""))</f>
        <v/>
      </c>
      <c r="G127" s="7">
        <f>IF(OR($E127="",$F127=""),"",$E127*$F127)</f>
        <v/>
      </c>
      <c r="H127" s="6" t="n"/>
      <c r="I127" s="9" t="n"/>
      <c r="J127" s="10" t="n"/>
      <c r="K127" s="10" t="n"/>
      <c r="L127" s="10" t="n"/>
      <c r="M127" s="11">
        <f>IF($L127="","",TODAY()-$L127)</f>
        <v/>
      </c>
      <c r="N127" s="9" t="n"/>
    </row>
    <row r="128" ht="20" customHeight="1">
      <c r="A128" s="6" t="n"/>
      <c r="B128" s="6" t="n"/>
      <c r="C128" s="6" t="n"/>
      <c r="D128" s="6" t="n"/>
      <c r="E128" s="7" t="n"/>
      <c r="F128" s="8">
        <f>IF($D128="","",IFERROR(VLOOKUP($D128,Lists!$A$2:$B$8,2,FALSE),""))</f>
        <v/>
      </c>
      <c r="G128" s="7">
        <f>IF(OR($E128="",$F128=""),"",$E128*$F128)</f>
        <v/>
      </c>
      <c r="H128" s="6" t="n"/>
      <c r="I128" s="9" t="n"/>
      <c r="J128" s="10" t="n"/>
      <c r="K128" s="10" t="n"/>
      <c r="L128" s="10" t="n"/>
      <c r="M128" s="11">
        <f>IF($L128="","",TODAY()-$L128)</f>
        <v/>
      </c>
      <c r="N128" s="9" t="n"/>
    </row>
    <row r="129" ht="20" customHeight="1">
      <c r="A129" s="6" t="n"/>
      <c r="B129" s="6" t="n"/>
      <c r="C129" s="6" t="n"/>
      <c r="D129" s="6" t="n"/>
      <c r="E129" s="7" t="n"/>
      <c r="F129" s="8">
        <f>IF($D129="","",IFERROR(VLOOKUP($D129,Lists!$A$2:$B$8,2,FALSE),""))</f>
        <v/>
      </c>
      <c r="G129" s="7">
        <f>IF(OR($E129="",$F129=""),"",$E129*$F129)</f>
        <v/>
      </c>
      <c r="H129" s="6" t="n"/>
      <c r="I129" s="9" t="n"/>
      <c r="J129" s="10" t="n"/>
      <c r="K129" s="10" t="n"/>
      <c r="L129" s="10" t="n"/>
      <c r="M129" s="11">
        <f>IF($L129="","",TODAY()-$L129)</f>
        <v/>
      </c>
      <c r="N129" s="9" t="n"/>
    </row>
    <row r="130" ht="20" customHeight="1">
      <c r="A130" s="6" t="n"/>
      <c r="B130" s="6" t="n"/>
      <c r="C130" s="6" t="n"/>
      <c r="D130" s="6" t="n"/>
      <c r="E130" s="7" t="n"/>
      <c r="F130" s="8">
        <f>IF($D130="","",IFERROR(VLOOKUP($D130,Lists!$A$2:$B$8,2,FALSE),""))</f>
        <v/>
      </c>
      <c r="G130" s="7">
        <f>IF(OR($E130="",$F130=""),"",$E130*$F130)</f>
        <v/>
      </c>
      <c r="H130" s="6" t="n"/>
      <c r="I130" s="9" t="n"/>
      <c r="J130" s="10" t="n"/>
      <c r="K130" s="10" t="n"/>
      <c r="L130" s="10" t="n"/>
      <c r="M130" s="11">
        <f>IF($L130="","",TODAY()-$L130)</f>
        <v/>
      </c>
      <c r="N130" s="9" t="n"/>
    </row>
    <row r="131" ht="20" customHeight="1">
      <c r="A131" s="6" t="n"/>
      <c r="B131" s="6" t="n"/>
      <c r="C131" s="6" t="n"/>
      <c r="D131" s="6" t="n"/>
      <c r="E131" s="7" t="n"/>
      <c r="F131" s="8">
        <f>IF($D131="","",IFERROR(VLOOKUP($D131,Lists!$A$2:$B$8,2,FALSE),""))</f>
        <v/>
      </c>
      <c r="G131" s="7">
        <f>IF(OR($E131="",$F131=""),"",$E131*$F131)</f>
        <v/>
      </c>
      <c r="H131" s="6" t="n"/>
      <c r="I131" s="9" t="n"/>
      <c r="J131" s="10" t="n"/>
      <c r="K131" s="10" t="n"/>
      <c r="L131" s="10" t="n"/>
      <c r="M131" s="11">
        <f>IF($L131="","",TODAY()-$L131)</f>
        <v/>
      </c>
      <c r="N131" s="9" t="n"/>
    </row>
    <row r="132" ht="20" customHeight="1">
      <c r="A132" s="6" t="n"/>
      <c r="B132" s="6" t="n"/>
      <c r="C132" s="6" t="n"/>
      <c r="D132" s="6" t="n"/>
      <c r="E132" s="7" t="n"/>
      <c r="F132" s="8">
        <f>IF($D132="","",IFERROR(VLOOKUP($D132,Lists!$A$2:$B$8,2,FALSE),""))</f>
        <v/>
      </c>
      <c r="G132" s="7">
        <f>IF(OR($E132="",$F132=""),"",$E132*$F132)</f>
        <v/>
      </c>
      <c r="H132" s="6" t="n"/>
      <c r="I132" s="9" t="n"/>
      <c r="J132" s="10" t="n"/>
      <c r="K132" s="10" t="n"/>
      <c r="L132" s="10" t="n"/>
      <c r="M132" s="11">
        <f>IF($L132="","",TODAY()-$L132)</f>
        <v/>
      </c>
      <c r="N132" s="9" t="n"/>
    </row>
    <row r="133" ht="20" customHeight="1">
      <c r="A133" s="6" t="n"/>
      <c r="B133" s="6" t="n"/>
      <c r="C133" s="6" t="n"/>
      <c r="D133" s="6" t="n"/>
      <c r="E133" s="7" t="n"/>
      <c r="F133" s="8">
        <f>IF($D133="","",IFERROR(VLOOKUP($D133,Lists!$A$2:$B$8,2,FALSE),""))</f>
        <v/>
      </c>
      <c r="G133" s="7">
        <f>IF(OR($E133="",$F133=""),"",$E133*$F133)</f>
        <v/>
      </c>
      <c r="H133" s="6" t="n"/>
      <c r="I133" s="9" t="n"/>
      <c r="J133" s="10" t="n"/>
      <c r="K133" s="10" t="n"/>
      <c r="L133" s="10" t="n"/>
      <c r="M133" s="11">
        <f>IF($L133="","",TODAY()-$L133)</f>
        <v/>
      </c>
      <c r="N133" s="9" t="n"/>
    </row>
    <row r="134" ht="20" customHeight="1">
      <c r="A134" s="6" t="n"/>
      <c r="B134" s="6" t="n"/>
      <c r="C134" s="6" t="n"/>
      <c r="D134" s="6" t="n"/>
      <c r="E134" s="7" t="n"/>
      <c r="F134" s="8">
        <f>IF($D134="","",IFERROR(VLOOKUP($D134,Lists!$A$2:$B$8,2,FALSE),""))</f>
        <v/>
      </c>
      <c r="G134" s="7">
        <f>IF(OR($E134="",$F134=""),"",$E134*$F134)</f>
        <v/>
      </c>
      <c r="H134" s="6" t="n"/>
      <c r="I134" s="9" t="n"/>
      <c r="J134" s="10" t="n"/>
      <c r="K134" s="10" t="n"/>
      <c r="L134" s="10" t="n"/>
      <c r="M134" s="11">
        <f>IF($L134="","",TODAY()-$L134)</f>
        <v/>
      </c>
      <c r="N134" s="9" t="n"/>
    </row>
    <row r="135" ht="20" customHeight="1">
      <c r="A135" s="6" t="n"/>
      <c r="B135" s="6" t="n"/>
      <c r="C135" s="6" t="n"/>
      <c r="D135" s="6" t="n"/>
      <c r="E135" s="7" t="n"/>
      <c r="F135" s="8">
        <f>IF($D135="","",IFERROR(VLOOKUP($D135,Lists!$A$2:$B$8,2,FALSE),""))</f>
        <v/>
      </c>
      <c r="G135" s="7">
        <f>IF(OR($E135="",$F135=""),"",$E135*$F135)</f>
        <v/>
      </c>
      <c r="H135" s="6" t="n"/>
      <c r="I135" s="9" t="n"/>
      <c r="J135" s="10" t="n"/>
      <c r="K135" s="10" t="n"/>
      <c r="L135" s="10" t="n"/>
      <c r="M135" s="11">
        <f>IF($L135="","",TODAY()-$L135)</f>
        <v/>
      </c>
      <c r="N135" s="9" t="n"/>
    </row>
    <row r="136" ht="20" customHeight="1">
      <c r="A136" s="6" t="n"/>
      <c r="B136" s="6" t="n"/>
      <c r="C136" s="6" t="n"/>
      <c r="D136" s="6" t="n"/>
      <c r="E136" s="7" t="n"/>
      <c r="F136" s="8">
        <f>IF($D136="","",IFERROR(VLOOKUP($D136,Lists!$A$2:$B$8,2,FALSE),""))</f>
        <v/>
      </c>
      <c r="G136" s="7">
        <f>IF(OR($E136="",$F136=""),"",$E136*$F136)</f>
        <v/>
      </c>
      <c r="H136" s="6" t="n"/>
      <c r="I136" s="9" t="n"/>
      <c r="J136" s="10" t="n"/>
      <c r="K136" s="10" t="n"/>
      <c r="L136" s="10" t="n"/>
      <c r="M136" s="11">
        <f>IF($L136="","",TODAY()-$L136)</f>
        <v/>
      </c>
      <c r="N136" s="9" t="n"/>
    </row>
    <row r="137" ht="20" customHeight="1">
      <c r="A137" s="6" t="n"/>
      <c r="B137" s="6" t="n"/>
      <c r="C137" s="6" t="n"/>
      <c r="D137" s="6" t="n"/>
      <c r="E137" s="7" t="n"/>
      <c r="F137" s="8">
        <f>IF($D137="","",IFERROR(VLOOKUP($D137,Lists!$A$2:$B$8,2,FALSE),""))</f>
        <v/>
      </c>
      <c r="G137" s="7">
        <f>IF(OR($E137="",$F137=""),"",$E137*$F137)</f>
        <v/>
      </c>
      <c r="H137" s="6" t="n"/>
      <c r="I137" s="9" t="n"/>
      <c r="J137" s="10" t="n"/>
      <c r="K137" s="10" t="n"/>
      <c r="L137" s="10" t="n"/>
      <c r="M137" s="11">
        <f>IF($L137="","",TODAY()-$L137)</f>
        <v/>
      </c>
      <c r="N137" s="9" t="n"/>
    </row>
    <row r="138" ht="20" customHeight="1">
      <c r="A138" s="6" t="n"/>
      <c r="B138" s="6" t="n"/>
      <c r="C138" s="6" t="n"/>
      <c r="D138" s="6" t="n"/>
      <c r="E138" s="7" t="n"/>
      <c r="F138" s="8">
        <f>IF($D138="","",IFERROR(VLOOKUP($D138,Lists!$A$2:$B$8,2,FALSE),""))</f>
        <v/>
      </c>
      <c r="G138" s="7">
        <f>IF(OR($E138="",$F138=""),"",$E138*$F138)</f>
        <v/>
      </c>
      <c r="H138" s="6" t="n"/>
      <c r="I138" s="9" t="n"/>
      <c r="J138" s="10" t="n"/>
      <c r="K138" s="10" t="n"/>
      <c r="L138" s="10" t="n"/>
      <c r="M138" s="11">
        <f>IF($L138="","",TODAY()-$L138)</f>
        <v/>
      </c>
      <c r="N138" s="9" t="n"/>
    </row>
    <row r="139" ht="20" customHeight="1">
      <c r="A139" s="6" t="n"/>
      <c r="B139" s="6" t="n"/>
      <c r="C139" s="6" t="n"/>
      <c r="D139" s="6" t="n"/>
      <c r="E139" s="7" t="n"/>
      <c r="F139" s="8">
        <f>IF($D139="","",IFERROR(VLOOKUP($D139,Lists!$A$2:$B$8,2,FALSE),""))</f>
        <v/>
      </c>
      <c r="G139" s="7">
        <f>IF(OR($E139="",$F139=""),"",$E139*$F139)</f>
        <v/>
      </c>
      <c r="H139" s="6" t="n"/>
      <c r="I139" s="9" t="n"/>
      <c r="J139" s="10" t="n"/>
      <c r="K139" s="10" t="n"/>
      <c r="L139" s="10" t="n"/>
      <c r="M139" s="11">
        <f>IF($L139="","",TODAY()-$L139)</f>
        <v/>
      </c>
      <c r="N139" s="9" t="n"/>
    </row>
    <row r="140" ht="20" customHeight="1">
      <c r="A140" s="6" t="n"/>
      <c r="B140" s="6" t="n"/>
      <c r="C140" s="6" t="n"/>
      <c r="D140" s="6" t="n"/>
      <c r="E140" s="7" t="n"/>
      <c r="F140" s="8">
        <f>IF($D140="","",IFERROR(VLOOKUP($D140,Lists!$A$2:$B$8,2,FALSE),""))</f>
        <v/>
      </c>
      <c r="G140" s="7">
        <f>IF(OR($E140="",$F140=""),"",$E140*$F140)</f>
        <v/>
      </c>
      <c r="H140" s="6" t="n"/>
      <c r="I140" s="9" t="n"/>
      <c r="J140" s="10" t="n"/>
      <c r="K140" s="10" t="n"/>
      <c r="L140" s="10" t="n"/>
      <c r="M140" s="11">
        <f>IF($L140="","",TODAY()-$L140)</f>
        <v/>
      </c>
      <c r="N140" s="9" t="n"/>
    </row>
    <row r="141" ht="20" customHeight="1">
      <c r="A141" s="6" t="n"/>
      <c r="B141" s="6" t="n"/>
      <c r="C141" s="6" t="n"/>
      <c r="D141" s="6" t="n"/>
      <c r="E141" s="7" t="n"/>
      <c r="F141" s="8">
        <f>IF($D141="","",IFERROR(VLOOKUP($D141,Lists!$A$2:$B$8,2,FALSE),""))</f>
        <v/>
      </c>
      <c r="G141" s="7">
        <f>IF(OR($E141="",$F141=""),"",$E141*$F141)</f>
        <v/>
      </c>
      <c r="H141" s="6" t="n"/>
      <c r="I141" s="9" t="n"/>
      <c r="J141" s="10" t="n"/>
      <c r="K141" s="10" t="n"/>
      <c r="L141" s="10" t="n"/>
      <c r="M141" s="11">
        <f>IF($L141="","",TODAY()-$L141)</f>
        <v/>
      </c>
      <c r="N141" s="9" t="n"/>
    </row>
    <row r="142" ht="20" customHeight="1">
      <c r="A142" s="6" t="n"/>
      <c r="B142" s="6" t="n"/>
      <c r="C142" s="6" t="n"/>
      <c r="D142" s="6" t="n"/>
      <c r="E142" s="7" t="n"/>
      <c r="F142" s="8">
        <f>IF($D142="","",IFERROR(VLOOKUP($D142,Lists!$A$2:$B$8,2,FALSE),""))</f>
        <v/>
      </c>
      <c r="G142" s="7">
        <f>IF(OR($E142="",$F142=""),"",$E142*$F142)</f>
        <v/>
      </c>
      <c r="H142" s="6" t="n"/>
      <c r="I142" s="9" t="n"/>
      <c r="J142" s="10" t="n"/>
      <c r="K142" s="10" t="n"/>
      <c r="L142" s="10" t="n"/>
      <c r="M142" s="11">
        <f>IF($L142="","",TODAY()-$L142)</f>
        <v/>
      </c>
      <c r="N142" s="9" t="n"/>
    </row>
    <row r="143" ht="20" customHeight="1">
      <c r="A143" s="6" t="n"/>
      <c r="B143" s="6" t="n"/>
      <c r="C143" s="6" t="n"/>
      <c r="D143" s="6" t="n"/>
      <c r="E143" s="7" t="n"/>
      <c r="F143" s="8">
        <f>IF($D143="","",IFERROR(VLOOKUP($D143,Lists!$A$2:$B$8,2,FALSE),""))</f>
        <v/>
      </c>
      <c r="G143" s="7">
        <f>IF(OR($E143="",$F143=""),"",$E143*$F143)</f>
        <v/>
      </c>
      <c r="H143" s="6" t="n"/>
      <c r="I143" s="9" t="n"/>
      <c r="J143" s="10" t="n"/>
      <c r="K143" s="10" t="n"/>
      <c r="L143" s="10" t="n"/>
      <c r="M143" s="11">
        <f>IF($L143="","",TODAY()-$L143)</f>
        <v/>
      </c>
      <c r="N143" s="9" t="n"/>
    </row>
    <row r="144" ht="20" customHeight="1">
      <c r="A144" s="6" t="n"/>
      <c r="B144" s="6" t="n"/>
      <c r="C144" s="6" t="n"/>
      <c r="D144" s="6" t="n"/>
      <c r="E144" s="7" t="n"/>
      <c r="F144" s="8">
        <f>IF($D144="","",IFERROR(VLOOKUP($D144,Lists!$A$2:$B$8,2,FALSE),""))</f>
        <v/>
      </c>
      <c r="G144" s="7">
        <f>IF(OR($E144="",$F144=""),"",$E144*$F144)</f>
        <v/>
      </c>
      <c r="H144" s="6" t="n"/>
      <c r="I144" s="9" t="n"/>
      <c r="J144" s="10" t="n"/>
      <c r="K144" s="10" t="n"/>
      <c r="L144" s="10" t="n"/>
      <c r="M144" s="11">
        <f>IF($L144="","",TODAY()-$L144)</f>
        <v/>
      </c>
      <c r="N144" s="9" t="n"/>
    </row>
    <row r="145" ht="20" customHeight="1">
      <c r="A145" s="6" t="n"/>
      <c r="B145" s="6" t="n"/>
      <c r="C145" s="6" t="n"/>
      <c r="D145" s="6" t="n"/>
      <c r="E145" s="7" t="n"/>
      <c r="F145" s="8">
        <f>IF($D145="","",IFERROR(VLOOKUP($D145,Lists!$A$2:$B$8,2,FALSE),""))</f>
        <v/>
      </c>
      <c r="G145" s="7">
        <f>IF(OR($E145="",$F145=""),"",$E145*$F145)</f>
        <v/>
      </c>
      <c r="H145" s="6" t="n"/>
      <c r="I145" s="9" t="n"/>
      <c r="J145" s="10" t="n"/>
      <c r="K145" s="10" t="n"/>
      <c r="L145" s="10" t="n"/>
      <c r="M145" s="11">
        <f>IF($L145="","",TODAY()-$L145)</f>
        <v/>
      </c>
      <c r="N145" s="9" t="n"/>
    </row>
    <row r="146" ht="20" customHeight="1">
      <c r="A146" s="6" t="n"/>
      <c r="B146" s="6" t="n"/>
      <c r="C146" s="6" t="n"/>
      <c r="D146" s="6" t="n"/>
      <c r="E146" s="7" t="n"/>
      <c r="F146" s="8">
        <f>IF($D146="","",IFERROR(VLOOKUP($D146,Lists!$A$2:$B$8,2,FALSE),""))</f>
        <v/>
      </c>
      <c r="G146" s="7">
        <f>IF(OR($E146="",$F146=""),"",$E146*$F146)</f>
        <v/>
      </c>
      <c r="H146" s="6" t="n"/>
      <c r="I146" s="9" t="n"/>
      <c r="J146" s="10" t="n"/>
      <c r="K146" s="10" t="n"/>
      <c r="L146" s="10" t="n"/>
      <c r="M146" s="11">
        <f>IF($L146="","",TODAY()-$L146)</f>
        <v/>
      </c>
      <c r="N146" s="9" t="n"/>
    </row>
    <row r="147" ht="20" customHeight="1">
      <c r="A147" s="6" t="n"/>
      <c r="B147" s="6" t="n"/>
      <c r="C147" s="6" t="n"/>
      <c r="D147" s="6" t="n"/>
      <c r="E147" s="7" t="n"/>
      <c r="F147" s="8">
        <f>IF($D147="","",IFERROR(VLOOKUP($D147,Lists!$A$2:$B$8,2,FALSE),""))</f>
        <v/>
      </c>
      <c r="G147" s="7">
        <f>IF(OR($E147="",$F147=""),"",$E147*$F147)</f>
        <v/>
      </c>
      <c r="H147" s="6" t="n"/>
      <c r="I147" s="9" t="n"/>
      <c r="J147" s="10" t="n"/>
      <c r="K147" s="10" t="n"/>
      <c r="L147" s="10" t="n"/>
      <c r="M147" s="11">
        <f>IF($L147="","",TODAY()-$L147)</f>
        <v/>
      </c>
      <c r="N147" s="9" t="n"/>
    </row>
    <row r="148" ht="20" customHeight="1">
      <c r="A148" s="6" t="n"/>
      <c r="B148" s="6" t="n"/>
      <c r="C148" s="6" t="n"/>
      <c r="D148" s="6" t="n"/>
      <c r="E148" s="7" t="n"/>
      <c r="F148" s="8">
        <f>IF($D148="","",IFERROR(VLOOKUP($D148,Lists!$A$2:$B$8,2,FALSE),""))</f>
        <v/>
      </c>
      <c r="G148" s="7">
        <f>IF(OR($E148="",$F148=""),"",$E148*$F148)</f>
        <v/>
      </c>
      <c r="H148" s="6" t="n"/>
      <c r="I148" s="9" t="n"/>
      <c r="J148" s="10" t="n"/>
      <c r="K148" s="10" t="n"/>
      <c r="L148" s="10" t="n"/>
      <c r="M148" s="11">
        <f>IF($L148="","",TODAY()-$L148)</f>
        <v/>
      </c>
      <c r="N148" s="9" t="n"/>
    </row>
    <row r="149" ht="20" customHeight="1">
      <c r="A149" s="6" t="n"/>
      <c r="B149" s="6" t="n"/>
      <c r="C149" s="6" t="n"/>
      <c r="D149" s="6" t="n"/>
      <c r="E149" s="7" t="n"/>
      <c r="F149" s="8">
        <f>IF($D149="","",IFERROR(VLOOKUP($D149,Lists!$A$2:$B$8,2,FALSE),""))</f>
        <v/>
      </c>
      <c r="G149" s="7">
        <f>IF(OR($E149="",$F149=""),"",$E149*$F149)</f>
        <v/>
      </c>
      <c r="H149" s="6" t="n"/>
      <c r="I149" s="9" t="n"/>
      <c r="J149" s="10" t="n"/>
      <c r="K149" s="10" t="n"/>
      <c r="L149" s="10" t="n"/>
      <c r="M149" s="11">
        <f>IF($L149="","",TODAY()-$L149)</f>
        <v/>
      </c>
      <c r="N149" s="9" t="n"/>
    </row>
    <row r="150" ht="20" customHeight="1">
      <c r="A150" s="6" t="n"/>
      <c r="B150" s="6" t="n"/>
      <c r="C150" s="6" t="n"/>
      <c r="D150" s="6" t="n"/>
      <c r="E150" s="7" t="n"/>
      <c r="F150" s="8">
        <f>IF($D150="","",IFERROR(VLOOKUP($D150,Lists!$A$2:$B$8,2,FALSE),""))</f>
        <v/>
      </c>
      <c r="G150" s="7">
        <f>IF(OR($E150="",$F150=""),"",$E150*$F150)</f>
        <v/>
      </c>
      <c r="H150" s="6" t="n"/>
      <c r="I150" s="9" t="n"/>
      <c r="J150" s="10" t="n"/>
      <c r="K150" s="10" t="n"/>
      <c r="L150" s="10" t="n"/>
      <c r="M150" s="11">
        <f>IF($L150="","",TODAY()-$L150)</f>
        <v/>
      </c>
      <c r="N150" s="9" t="n"/>
    </row>
    <row r="151" ht="20" customHeight="1">
      <c r="A151" s="6" t="n"/>
      <c r="B151" s="6" t="n"/>
      <c r="C151" s="6" t="n"/>
      <c r="D151" s="6" t="n"/>
      <c r="E151" s="7" t="n"/>
      <c r="F151" s="8">
        <f>IF($D151="","",IFERROR(VLOOKUP($D151,Lists!$A$2:$B$8,2,FALSE),""))</f>
        <v/>
      </c>
      <c r="G151" s="7">
        <f>IF(OR($E151="",$F151=""),"",$E151*$F151)</f>
        <v/>
      </c>
      <c r="H151" s="6" t="n"/>
      <c r="I151" s="9" t="n"/>
      <c r="J151" s="10" t="n"/>
      <c r="K151" s="10" t="n"/>
      <c r="L151" s="10" t="n"/>
      <c r="M151" s="11">
        <f>IF($L151="","",TODAY()-$L151)</f>
        <v/>
      </c>
      <c r="N151" s="9" t="n"/>
    </row>
    <row r="152" ht="20" customHeight="1">
      <c r="A152" s="6" t="n"/>
      <c r="B152" s="6" t="n"/>
      <c r="C152" s="6" t="n"/>
      <c r="D152" s="6" t="n"/>
      <c r="E152" s="7" t="n"/>
      <c r="F152" s="8">
        <f>IF($D152="","",IFERROR(VLOOKUP($D152,Lists!$A$2:$B$8,2,FALSE),""))</f>
        <v/>
      </c>
      <c r="G152" s="7">
        <f>IF(OR($E152="",$F152=""),"",$E152*$F152)</f>
        <v/>
      </c>
      <c r="H152" s="6" t="n"/>
      <c r="I152" s="9" t="n"/>
      <c r="J152" s="10" t="n"/>
      <c r="K152" s="10" t="n"/>
      <c r="L152" s="10" t="n"/>
      <c r="M152" s="11">
        <f>IF($L152="","",TODAY()-$L152)</f>
        <v/>
      </c>
      <c r="N152" s="9" t="n"/>
    </row>
    <row r="153" ht="20" customHeight="1">
      <c r="A153" s="6" t="n"/>
      <c r="B153" s="6" t="n"/>
      <c r="C153" s="6" t="n"/>
      <c r="D153" s="6" t="n"/>
      <c r="E153" s="7" t="n"/>
      <c r="F153" s="8">
        <f>IF($D153="","",IFERROR(VLOOKUP($D153,Lists!$A$2:$B$8,2,FALSE),""))</f>
        <v/>
      </c>
      <c r="G153" s="7">
        <f>IF(OR($E153="",$F153=""),"",$E153*$F153)</f>
        <v/>
      </c>
      <c r="H153" s="6" t="n"/>
      <c r="I153" s="9" t="n"/>
      <c r="J153" s="10" t="n"/>
      <c r="K153" s="10" t="n"/>
      <c r="L153" s="10" t="n"/>
      <c r="M153" s="11">
        <f>IF($L153="","",TODAY()-$L153)</f>
        <v/>
      </c>
      <c r="N153" s="9" t="n"/>
    </row>
    <row r="154" ht="20" customHeight="1">
      <c r="A154" s="6" t="n"/>
      <c r="B154" s="6" t="n"/>
      <c r="C154" s="6" t="n"/>
      <c r="D154" s="6" t="n"/>
      <c r="E154" s="7" t="n"/>
      <c r="F154" s="8">
        <f>IF($D154="","",IFERROR(VLOOKUP($D154,Lists!$A$2:$B$8,2,FALSE),""))</f>
        <v/>
      </c>
      <c r="G154" s="7">
        <f>IF(OR($E154="",$F154=""),"",$E154*$F154)</f>
        <v/>
      </c>
      <c r="H154" s="6" t="n"/>
      <c r="I154" s="9" t="n"/>
      <c r="J154" s="10" t="n"/>
      <c r="K154" s="10" t="n"/>
      <c r="L154" s="10" t="n"/>
      <c r="M154" s="11">
        <f>IF($L154="","",TODAY()-$L154)</f>
        <v/>
      </c>
      <c r="N154" s="9" t="n"/>
    </row>
    <row r="155" ht="20" customHeight="1">
      <c r="A155" s="6" t="n"/>
      <c r="B155" s="6" t="n"/>
      <c r="C155" s="6" t="n"/>
      <c r="D155" s="6" t="n"/>
      <c r="E155" s="7" t="n"/>
      <c r="F155" s="8">
        <f>IF($D155="","",IFERROR(VLOOKUP($D155,Lists!$A$2:$B$8,2,FALSE),""))</f>
        <v/>
      </c>
      <c r="G155" s="7">
        <f>IF(OR($E155="",$F155=""),"",$E155*$F155)</f>
        <v/>
      </c>
      <c r="H155" s="6" t="n"/>
      <c r="I155" s="9" t="n"/>
      <c r="J155" s="10" t="n"/>
      <c r="K155" s="10" t="n"/>
      <c r="L155" s="10" t="n"/>
      <c r="M155" s="11">
        <f>IF($L155="","",TODAY()-$L155)</f>
        <v/>
      </c>
      <c r="N155" s="9" t="n"/>
    </row>
    <row r="156" ht="20" customHeight="1">
      <c r="A156" s="6" t="n"/>
      <c r="B156" s="6" t="n"/>
      <c r="C156" s="6" t="n"/>
      <c r="D156" s="6" t="n"/>
      <c r="E156" s="7" t="n"/>
      <c r="F156" s="8">
        <f>IF($D156="","",IFERROR(VLOOKUP($D156,Lists!$A$2:$B$8,2,FALSE),""))</f>
        <v/>
      </c>
      <c r="G156" s="7">
        <f>IF(OR($E156="",$F156=""),"",$E156*$F156)</f>
        <v/>
      </c>
      <c r="H156" s="6" t="n"/>
      <c r="I156" s="9" t="n"/>
      <c r="J156" s="10" t="n"/>
      <c r="K156" s="10" t="n"/>
      <c r="L156" s="10" t="n"/>
      <c r="M156" s="11">
        <f>IF($L156="","",TODAY()-$L156)</f>
        <v/>
      </c>
      <c r="N156" s="9" t="n"/>
    </row>
    <row r="157" ht="20" customHeight="1">
      <c r="A157" s="6" t="n"/>
      <c r="B157" s="6" t="n"/>
      <c r="C157" s="6" t="n"/>
      <c r="D157" s="6" t="n"/>
      <c r="E157" s="7" t="n"/>
      <c r="F157" s="8">
        <f>IF($D157="","",IFERROR(VLOOKUP($D157,Lists!$A$2:$B$8,2,FALSE),""))</f>
        <v/>
      </c>
      <c r="G157" s="7">
        <f>IF(OR($E157="",$F157=""),"",$E157*$F157)</f>
        <v/>
      </c>
      <c r="H157" s="6" t="n"/>
      <c r="I157" s="9" t="n"/>
      <c r="J157" s="10" t="n"/>
      <c r="K157" s="10" t="n"/>
      <c r="L157" s="10" t="n"/>
      <c r="M157" s="11">
        <f>IF($L157="","",TODAY()-$L157)</f>
        <v/>
      </c>
      <c r="N157" s="9" t="n"/>
    </row>
    <row r="158" ht="20" customHeight="1">
      <c r="A158" s="6" t="n"/>
      <c r="B158" s="6" t="n"/>
      <c r="C158" s="6" t="n"/>
      <c r="D158" s="6" t="n"/>
      <c r="E158" s="7" t="n"/>
      <c r="F158" s="8">
        <f>IF($D158="","",IFERROR(VLOOKUP($D158,Lists!$A$2:$B$8,2,FALSE),""))</f>
        <v/>
      </c>
      <c r="G158" s="7">
        <f>IF(OR($E158="",$F158=""),"",$E158*$F158)</f>
        <v/>
      </c>
      <c r="H158" s="6" t="n"/>
      <c r="I158" s="9" t="n"/>
      <c r="J158" s="10" t="n"/>
      <c r="K158" s="10" t="n"/>
      <c r="L158" s="10" t="n"/>
      <c r="M158" s="11">
        <f>IF($L158="","",TODAY()-$L158)</f>
        <v/>
      </c>
      <c r="N158" s="9" t="n"/>
    </row>
    <row r="159" ht="20" customHeight="1">
      <c r="A159" s="6" t="n"/>
      <c r="B159" s="6" t="n"/>
      <c r="C159" s="6" t="n"/>
      <c r="D159" s="6" t="n"/>
      <c r="E159" s="7" t="n"/>
      <c r="F159" s="8">
        <f>IF($D159="","",IFERROR(VLOOKUP($D159,Lists!$A$2:$B$8,2,FALSE),""))</f>
        <v/>
      </c>
      <c r="G159" s="7">
        <f>IF(OR($E159="",$F159=""),"",$E159*$F159)</f>
        <v/>
      </c>
      <c r="H159" s="6" t="n"/>
      <c r="I159" s="9" t="n"/>
      <c r="J159" s="10" t="n"/>
      <c r="K159" s="10" t="n"/>
      <c r="L159" s="10" t="n"/>
      <c r="M159" s="11">
        <f>IF($L159="","",TODAY()-$L159)</f>
        <v/>
      </c>
      <c r="N159" s="9" t="n"/>
    </row>
    <row r="160" ht="20" customHeight="1">
      <c r="A160" s="6" t="n"/>
      <c r="B160" s="6" t="n"/>
      <c r="C160" s="6" t="n"/>
      <c r="D160" s="6" t="n"/>
      <c r="E160" s="7" t="n"/>
      <c r="F160" s="8">
        <f>IF($D160="","",IFERROR(VLOOKUP($D160,Lists!$A$2:$B$8,2,FALSE),""))</f>
        <v/>
      </c>
      <c r="G160" s="7">
        <f>IF(OR($E160="",$F160=""),"",$E160*$F160)</f>
        <v/>
      </c>
      <c r="H160" s="6" t="n"/>
      <c r="I160" s="9" t="n"/>
      <c r="J160" s="10" t="n"/>
      <c r="K160" s="10" t="n"/>
      <c r="L160" s="10" t="n"/>
      <c r="M160" s="11">
        <f>IF($L160="","",TODAY()-$L160)</f>
        <v/>
      </c>
      <c r="N160" s="9" t="n"/>
    </row>
    <row r="161" ht="20" customHeight="1">
      <c r="A161" s="6" t="n"/>
      <c r="B161" s="6" t="n"/>
      <c r="C161" s="6" t="n"/>
      <c r="D161" s="6" t="n"/>
      <c r="E161" s="7" t="n"/>
      <c r="F161" s="8">
        <f>IF($D161="","",IFERROR(VLOOKUP($D161,Lists!$A$2:$B$8,2,FALSE),""))</f>
        <v/>
      </c>
      <c r="G161" s="7">
        <f>IF(OR($E161="",$F161=""),"",$E161*$F161)</f>
        <v/>
      </c>
      <c r="H161" s="6" t="n"/>
      <c r="I161" s="9" t="n"/>
      <c r="J161" s="10" t="n"/>
      <c r="K161" s="10" t="n"/>
      <c r="L161" s="10" t="n"/>
      <c r="M161" s="11">
        <f>IF($L161="","",TODAY()-$L161)</f>
        <v/>
      </c>
      <c r="N161" s="9" t="n"/>
    </row>
    <row r="162" ht="20" customHeight="1">
      <c r="A162" s="6" t="n"/>
      <c r="B162" s="6" t="n"/>
      <c r="C162" s="6" t="n"/>
      <c r="D162" s="6" t="n"/>
      <c r="E162" s="7" t="n"/>
      <c r="F162" s="8">
        <f>IF($D162="","",IFERROR(VLOOKUP($D162,Lists!$A$2:$B$8,2,FALSE),""))</f>
        <v/>
      </c>
      <c r="G162" s="7">
        <f>IF(OR($E162="",$F162=""),"",$E162*$F162)</f>
        <v/>
      </c>
      <c r="H162" s="6" t="n"/>
      <c r="I162" s="9" t="n"/>
      <c r="J162" s="10" t="n"/>
      <c r="K162" s="10" t="n"/>
      <c r="L162" s="10" t="n"/>
      <c r="M162" s="11">
        <f>IF($L162="","",TODAY()-$L162)</f>
        <v/>
      </c>
      <c r="N162" s="9" t="n"/>
    </row>
    <row r="163" ht="20" customHeight="1">
      <c r="A163" s="6" t="n"/>
      <c r="B163" s="6" t="n"/>
      <c r="C163" s="6" t="n"/>
      <c r="D163" s="6" t="n"/>
      <c r="E163" s="7" t="n"/>
      <c r="F163" s="8">
        <f>IF($D163="","",IFERROR(VLOOKUP($D163,Lists!$A$2:$B$8,2,FALSE),""))</f>
        <v/>
      </c>
      <c r="G163" s="7">
        <f>IF(OR($E163="",$F163=""),"",$E163*$F163)</f>
        <v/>
      </c>
      <c r="H163" s="6" t="n"/>
      <c r="I163" s="9" t="n"/>
      <c r="J163" s="10" t="n"/>
      <c r="K163" s="10" t="n"/>
      <c r="L163" s="10" t="n"/>
      <c r="M163" s="11">
        <f>IF($L163="","",TODAY()-$L163)</f>
        <v/>
      </c>
      <c r="N163" s="9" t="n"/>
    </row>
    <row r="164" ht="20" customHeight="1">
      <c r="A164" s="6" t="n"/>
      <c r="B164" s="6" t="n"/>
      <c r="C164" s="6" t="n"/>
      <c r="D164" s="6" t="n"/>
      <c r="E164" s="7" t="n"/>
      <c r="F164" s="8">
        <f>IF($D164="","",IFERROR(VLOOKUP($D164,Lists!$A$2:$B$8,2,FALSE),""))</f>
        <v/>
      </c>
      <c r="G164" s="7">
        <f>IF(OR($E164="",$F164=""),"",$E164*$F164)</f>
        <v/>
      </c>
      <c r="H164" s="6" t="n"/>
      <c r="I164" s="9" t="n"/>
      <c r="J164" s="10" t="n"/>
      <c r="K164" s="10" t="n"/>
      <c r="L164" s="10" t="n"/>
      <c r="M164" s="11">
        <f>IF($L164="","",TODAY()-$L164)</f>
        <v/>
      </c>
      <c r="N164" s="9" t="n"/>
    </row>
    <row r="165" ht="20" customHeight="1">
      <c r="A165" s="6" t="n"/>
      <c r="B165" s="6" t="n"/>
      <c r="C165" s="6" t="n"/>
      <c r="D165" s="6" t="n"/>
      <c r="E165" s="7" t="n"/>
      <c r="F165" s="8">
        <f>IF($D165="","",IFERROR(VLOOKUP($D165,Lists!$A$2:$B$8,2,FALSE),""))</f>
        <v/>
      </c>
      <c r="G165" s="7">
        <f>IF(OR($E165="",$F165=""),"",$E165*$F165)</f>
        <v/>
      </c>
      <c r="H165" s="6" t="n"/>
      <c r="I165" s="9" t="n"/>
      <c r="J165" s="10" t="n"/>
      <c r="K165" s="10" t="n"/>
      <c r="L165" s="10" t="n"/>
      <c r="M165" s="11">
        <f>IF($L165="","",TODAY()-$L165)</f>
        <v/>
      </c>
      <c r="N165" s="9" t="n"/>
    </row>
    <row r="166" ht="20" customHeight="1">
      <c r="A166" s="6" t="n"/>
      <c r="B166" s="6" t="n"/>
      <c r="C166" s="6" t="n"/>
      <c r="D166" s="6" t="n"/>
      <c r="E166" s="7" t="n"/>
      <c r="F166" s="8">
        <f>IF($D166="","",IFERROR(VLOOKUP($D166,Lists!$A$2:$B$8,2,FALSE),""))</f>
        <v/>
      </c>
      <c r="G166" s="7">
        <f>IF(OR($E166="",$F166=""),"",$E166*$F166)</f>
        <v/>
      </c>
      <c r="H166" s="6" t="n"/>
      <c r="I166" s="9" t="n"/>
      <c r="J166" s="10" t="n"/>
      <c r="K166" s="10" t="n"/>
      <c r="L166" s="10" t="n"/>
      <c r="M166" s="11">
        <f>IF($L166="","",TODAY()-$L166)</f>
        <v/>
      </c>
      <c r="N166" s="9" t="n"/>
    </row>
    <row r="167" ht="20" customHeight="1">
      <c r="A167" s="6" t="n"/>
      <c r="B167" s="6" t="n"/>
      <c r="C167" s="6" t="n"/>
      <c r="D167" s="6" t="n"/>
      <c r="E167" s="7" t="n"/>
      <c r="F167" s="8">
        <f>IF($D167="","",IFERROR(VLOOKUP($D167,Lists!$A$2:$B$8,2,FALSE),""))</f>
        <v/>
      </c>
      <c r="G167" s="7">
        <f>IF(OR($E167="",$F167=""),"",$E167*$F167)</f>
        <v/>
      </c>
      <c r="H167" s="6" t="n"/>
      <c r="I167" s="9" t="n"/>
      <c r="J167" s="10" t="n"/>
      <c r="K167" s="10" t="n"/>
      <c r="L167" s="10" t="n"/>
      <c r="M167" s="11">
        <f>IF($L167="","",TODAY()-$L167)</f>
        <v/>
      </c>
      <c r="N167" s="9" t="n"/>
    </row>
    <row r="168" ht="20" customHeight="1">
      <c r="A168" s="6" t="n"/>
      <c r="B168" s="6" t="n"/>
      <c r="C168" s="6" t="n"/>
      <c r="D168" s="6" t="n"/>
      <c r="E168" s="7" t="n"/>
      <c r="F168" s="8">
        <f>IF($D168="","",IFERROR(VLOOKUP($D168,Lists!$A$2:$B$8,2,FALSE),""))</f>
        <v/>
      </c>
      <c r="G168" s="7">
        <f>IF(OR($E168="",$F168=""),"",$E168*$F168)</f>
        <v/>
      </c>
      <c r="H168" s="6" t="n"/>
      <c r="I168" s="9" t="n"/>
      <c r="J168" s="10" t="n"/>
      <c r="K168" s="10" t="n"/>
      <c r="L168" s="10" t="n"/>
      <c r="M168" s="11">
        <f>IF($L168="","",TODAY()-$L168)</f>
        <v/>
      </c>
      <c r="N168" s="9" t="n"/>
    </row>
    <row r="169" ht="20" customHeight="1">
      <c r="A169" s="6" t="n"/>
      <c r="B169" s="6" t="n"/>
      <c r="C169" s="6" t="n"/>
      <c r="D169" s="6" t="n"/>
      <c r="E169" s="7" t="n"/>
      <c r="F169" s="8">
        <f>IF($D169="","",IFERROR(VLOOKUP($D169,Lists!$A$2:$B$8,2,FALSE),""))</f>
        <v/>
      </c>
      <c r="G169" s="7">
        <f>IF(OR($E169="",$F169=""),"",$E169*$F169)</f>
        <v/>
      </c>
      <c r="H169" s="6" t="n"/>
      <c r="I169" s="9" t="n"/>
      <c r="J169" s="10" t="n"/>
      <c r="K169" s="10" t="n"/>
      <c r="L169" s="10" t="n"/>
      <c r="M169" s="11">
        <f>IF($L169="","",TODAY()-$L169)</f>
        <v/>
      </c>
      <c r="N169" s="9" t="n"/>
    </row>
    <row r="170" ht="20" customHeight="1">
      <c r="A170" s="6" t="n"/>
      <c r="B170" s="6" t="n"/>
      <c r="C170" s="6" t="n"/>
      <c r="D170" s="6" t="n"/>
      <c r="E170" s="7" t="n"/>
      <c r="F170" s="8">
        <f>IF($D170="","",IFERROR(VLOOKUP($D170,Lists!$A$2:$B$8,2,FALSE),""))</f>
        <v/>
      </c>
      <c r="G170" s="7">
        <f>IF(OR($E170="",$F170=""),"",$E170*$F170)</f>
        <v/>
      </c>
      <c r="H170" s="6" t="n"/>
      <c r="I170" s="9" t="n"/>
      <c r="J170" s="10" t="n"/>
      <c r="K170" s="10" t="n"/>
      <c r="L170" s="10" t="n"/>
      <c r="M170" s="11">
        <f>IF($L170="","",TODAY()-$L170)</f>
        <v/>
      </c>
      <c r="N170" s="9" t="n"/>
    </row>
    <row r="171" ht="20" customHeight="1">
      <c r="A171" s="6" t="n"/>
      <c r="B171" s="6" t="n"/>
      <c r="C171" s="6" t="n"/>
      <c r="D171" s="6" t="n"/>
      <c r="E171" s="7" t="n"/>
      <c r="F171" s="8">
        <f>IF($D171="","",IFERROR(VLOOKUP($D171,Lists!$A$2:$B$8,2,FALSE),""))</f>
        <v/>
      </c>
      <c r="G171" s="7">
        <f>IF(OR($E171="",$F171=""),"",$E171*$F171)</f>
        <v/>
      </c>
      <c r="H171" s="6" t="n"/>
      <c r="I171" s="9" t="n"/>
      <c r="J171" s="10" t="n"/>
      <c r="K171" s="10" t="n"/>
      <c r="L171" s="10" t="n"/>
      <c r="M171" s="11">
        <f>IF($L171="","",TODAY()-$L171)</f>
        <v/>
      </c>
      <c r="N171" s="9" t="n"/>
    </row>
    <row r="172" ht="20" customHeight="1">
      <c r="A172" s="6" t="n"/>
      <c r="B172" s="6" t="n"/>
      <c r="C172" s="6" t="n"/>
      <c r="D172" s="6" t="n"/>
      <c r="E172" s="7" t="n"/>
      <c r="F172" s="8">
        <f>IF($D172="","",IFERROR(VLOOKUP($D172,Lists!$A$2:$B$8,2,FALSE),""))</f>
        <v/>
      </c>
      <c r="G172" s="7">
        <f>IF(OR($E172="",$F172=""),"",$E172*$F172)</f>
        <v/>
      </c>
      <c r="H172" s="6" t="n"/>
      <c r="I172" s="9" t="n"/>
      <c r="J172" s="10" t="n"/>
      <c r="K172" s="10" t="n"/>
      <c r="L172" s="10" t="n"/>
      <c r="M172" s="11">
        <f>IF($L172="","",TODAY()-$L172)</f>
        <v/>
      </c>
      <c r="N172" s="9" t="n"/>
    </row>
    <row r="173" ht="20" customHeight="1">
      <c r="A173" s="6" t="n"/>
      <c r="B173" s="6" t="n"/>
      <c r="C173" s="6" t="n"/>
      <c r="D173" s="6" t="n"/>
      <c r="E173" s="7" t="n"/>
      <c r="F173" s="8">
        <f>IF($D173="","",IFERROR(VLOOKUP($D173,Lists!$A$2:$B$8,2,FALSE),""))</f>
        <v/>
      </c>
      <c r="G173" s="7">
        <f>IF(OR($E173="",$F173=""),"",$E173*$F173)</f>
        <v/>
      </c>
      <c r="H173" s="6" t="n"/>
      <c r="I173" s="9" t="n"/>
      <c r="J173" s="10" t="n"/>
      <c r="K173" s="10" t="n"/>
      <c r="L173" s="10" t="n"/>
      <c r="M173" s="11">
        <f>IF($L173="","",TODAY()-$L173)</f>
        <v/>
      </c>
      <c r="N173" s="9" t="n"/>
    </row>
    <row r="174" ht="20" customHeight="1">
      <c r="A174" s="6" t="n"/>
      <c r="B174" s="6" t="n"/>
      <c r="C174" s="6" t="n"/>
      <c r="D174" s="6" t="n"/>
      <c r="E174" s="7" t="n"/>
      <c r="F174" s="8">
        <f>IF($D174="","",IFERROR(VLOOKUP($D174,Lists!$A$2:$B$8,2,FALSE),""))</f>
        <v/>
      </c>
      <c r="G174" s="7">
        <f>IF(OR($E174="",$F174=""),"",$E174*$F174)</f>
        <v/>
      </c>
      <c r="H174" s="6" t="n"/>
      <c r="I174" s="9" t="n"/>
      <c r="J174" s="10" t="n"/>
      <c r="K174" s="10" t="n"/>
      <c r="L174" s="10" t="n"/>
      <c r="M174" s="11">
        <f>IF($L174="","",TODAY()-$L174)</f>
        <v/>
      </c>
      <c r="N174" s="9" t="n"/>
    </row>
    <row r="175" ht="20" customHeight="1">
      <c r="A175" s="6" t="n"/>
      <c r="B175" s="6" t="n"/>
      <c r="C175" s="6" t="n"/>
      <c r="D175" s="6" t="n"/>
      <c r="E175" s="7" t="n"/>
      <c r="F175" s="8">
        <f>IF($D175="","",IFERROR(VLOOKUP($D175,Lists!$A$2:$B$8,2,FALSE),""))</f>
        <v/>
      </c>
      <c r="G175" s="7">
        <f>IF(OR($E175="",$F175=""),"",$E175*$F175)</f>
        <v/>
      </c>
      <c r="H175" s="6" t="n"/>
      <c r="I175" s="9" t="n"/>
      <c r="J175" s="10" t="n"/>
      <c r="K175" s="10" t="n"/>
      <c r="L175" s="10" t="n"/>
      <c r="M175" s="11">
        <f>IF($L175="","",TODAY()-$L175)</f>
        <v/>
      </c>
      <c r="N175" s="9" t="n"/>
    </row>
    <row r="176" ht="20" customHeight="1">
      <c r="A176" s="6" t="n"/>
      <c r="B176" s="6" t="n"/>
      <c r="C176" s="6" t="n"/>
      <c r="D176" s="6" t="n"/>
      <c r="E176" s="7" t="n"/>
      <c r="F176" s="8">
        <f>IF($D176="","",IFERROR(VLOOKUP($D176,Lists!$A$2:$B$8,2,FALSE),""))</f>
        <v/>
      </c>
      <c r="G176" s="7">
        <f>IF(OR($E176="",$F176=""),"",$E176*$F176)</f>
        <v/>
      </c>
      <c r="H176" s="6" t="n"/>
      <c r="I176" s="9" t="n"/>
      <c r="J176" s="10" t="n"/>
      <c r="K176" s="10" t="n"/>
      <c r="L176" s="10" t="n"/>
      <c r="M176" s="11">
        <f>IF($L176="","",TODAY()-$L176)</f>
        <v/>
      </c>
      <c r="N176" s="9" t="n"/>
    </row>
    <row r="177" ht="20" customHeight="1">
      <c r="A177" s="6" t="n"/>
      <c r="B177" s="6" t="n"/>
      <c r="C177" s="6" t="n"/>
      <c r="D177" s="6" t="n"/>
      <c r="E177" s="7" t="n"/>
      <c r="F177" s="8">
        <f>IF($D177="","",IFERROR(VLOOKUP($D177,Lists!$A$2:$B$8,2,FALSE),""))</f>
        <v/>
      </c>
      <c r="G177" s="7">
        <f>IF(OR($E177="",$F177=""),"",$E177*$F177)</f>
        <v/>
      </c>
      <c r="H177" s="6" t="n"/>
      <c r="I177" s="9" t="n"/>
      <c r="J177" s="10" t="n"/>
      <c r="K177" s="10" t="n"/>
      <c r="L177" s="10" t="n"/>
      <c r="M177" s="11">
        <f>IF($L177="","",TODAY()-$L177)</f>
        <v/>
      </c>
      <c r="N177" s="9" t="n"/>
    </row>
    <row r="178" ht="20" customHeight="1">
      <c r="A178" s="6" t="n"/>
      <c r="B178" s="6" t="n"/>
      <c r="C178" s="6" t="n"/>
      <c r="D178" s="6" t="n"/>
      <c r="E178" s="7" t="n"/>
      <c r="F178" s="8">
        <f>IF($D178="","",IFERROR(VLOOKUP($D178,Lists!$A$2:$B$8,2,FALSE),""))</f>
        <v/>
      </c>
      <c r="G178" s="7">
        <f>IF(OR($E178="",$F178=""),"",$E178*$F178)</f>
        <v/>
      </c>
      <c r="H178" s="6" t="n"/>
      <c r="I178" s="9" t="n"/>
      <c r="J178" s="10" t="n"/>
      <c r="K178" s="10" t="n"/>
      <c r="L178" s="10" t="n"/>
      <c r="M178" s="11">
        <f>IF($L178="","",TODAY()-$L178)</f>
        <v/>
      </c>
      <c r="N178" s="9" t="n"/>
    </row>
    <row r="179" ht="20" customHeight="1">
      <c r="A179" s="6" t="n"/>
      <c r="B179" s="6" t="n"/>
      <c r="C179" s="6" t="n"/>
      <c r="D179" s="6" t="n"/>
      <c r="E179" s="7" t="n"/>
      <c r="F179" s="8">
        <f>IF($D179="","",IFERROR(VLOOKUP($D179,Lists!$A$2:$B$8,2,FALSE),""))</f>
        <v/>
      </c>
      <c r="G179" s="7">
        <f>IF(OR($E179="",$F179=""),"",$E179*$F179)</f>
        <v/>
      </c>
      <c r="H179" s="6" t="n"/>
      <c r="I179" s="9" t="n"/>
      <c r="J179" s="10" t="n"/>
      <c r="K179" s="10" t="n"/>
      <c r="L179" s="10" t="n"/>
      <c r="M179" s="11">
        <f>IF($L179="","",TODAY()-$L179)</f>
        <v/>
      </c>
      <c r="N179" s="9" t="n"/>
    </row>
    <row r="180" ht="20" customHeight="1">
      <c r="A180" s="6" t="n"/>
      <c r="B180" s="6" t="n"/>
      <c r="C180" s="6" t="n"/>
      <c r="D180" s="6" t="n"/>
      <c r="E180" s="7" t="n"/>
      <c r="F180" s="8">
        <f>IF($D180="","",IFERROR(VLOOKUP($D180,Lists!$A$2:$B$8,2,FALSE),""))</f>
        <v/>
      </c>
      <c r="G180" s="7">
        <f>IF(OR($E180="",$F180=""),"",$E180*$F180)</f>
        <v/>
      </c>
      <c r="H180" s="6" t="n"/>
      <c r="I180" s="9" t="n"/>
      <c r="J180" s="10" t="n"/>
      <c r="K180" s="10" t="n"/>
      <c r="L180" s="10" t="n"/>
      <c r="M180" s="11">
        <f>IF($L180="","",TODAY()-$L180)</f>
        <v/>
      </c>
      <c r="N180" s="9" t="n"/>
    </row>
    <row r="181" ht="20" customHeight="1">
      <c r="A181" s="6" t="n"/>
      <c r="B181" s="6" t="n"/>
      <c r="C181" s="6" t="n"/>
      <c r="D181" s="6" t="n"/>
      <c r="E181" s="7" t="n"/>
      <c r="F181" s="8">
        <f>IF($D181="","",IFERROR(VLOOKUP($D181,Lists!$A$2:$B$8,2,FALSE),""))</f>
        <v/>
      </c>
      <c r="G181" s="7">
        <f>IF(OR($E181="",$F181=""),"",$E181*$F181)</f>
        <v/>
      </c>
      <c r="H181" s="6" t="n"/>
      <c r="I181" s="9" t="n"/>
      <c r="J181" s="10" t="n"/>
      <c r="K181" s="10" t="n"/>
      <c r="L181" s="10" t="n"/>
      <c r="M181" s="11">
        <f>IF($L181="","",TODAY()-$L181)</f>
        <v/>
      </c>
      <c r="N181" s="9" t="n"/>
    </row>
    <row r="182" ht="20" customHeight="1">
      <c r="A182" s="6" t="n"/>
      <c r="B182" s="6" t="n"/>
      <c r="C182" s="6" t="n"/>
      <c r="D182" s="6" t="n"/>
      <c r="E182" s="7" t="n"/>
      <c r="F182" s="8">
        <f>IF($D182="","",IFERROR(VLOOKUP($D182,Lists!$A$2:$B$8,2,FALSE),""))</f>
        <v/>
      </c>
      <c r="G182" s="7">
        <f>IF(OR($E182="",$F182=""),"",$E182*$F182)</f>
        <v/>
      </c>
      <c r="H182" s="6" t="n"/>
      <c r="I182" s="9" t="n"/>
      <c r="J182" s="10" t="n"/>
      <c r="K182" s="10" t="n"/>
      <c r="L182" s="10" t="n"/>
      <c r="M182" s="11">
        <f>IF($L182="","",TODAY()-$L182)</f>
        <v/>
      </c>
      <c r="N182" s="9" t="n"/>
    </row>
    <row r="183" ht="20" customHeight="1">
      <c r="A183" s="6" t="n"/>
      <c r="B183" s="6" t="n"/>
      <c r="C183" s="6" t="n"/>
      <c r="D183" s="6" t="n"/>
      <c r="E183" s="7" t="n"/>
      <c r="F183" s="8">
        <f>IF($D183="","",IFERROR(VLOOKUP($D183,Lists!$A$2:$B$8,2,FALSE),""))</f>
        <v/>
      </c>
      <c r="G183" s="7">
        <f>IF(OR($E183="",$F183=""),"",$E183*$F183)</f>
        <v/>
      </c>
      <c r="H183" s="6" t="n"/>
      <c r="I183" s="9" t="n"/>
      <c r="J183" s="10" t="n"/>
      <c r="K183" s="10" t="n"/>
      <c r="L183" s="10" t="n"/>
      <c r="M183" s="11">
        <f>IF($L183="","",TODAY()-$L183)</f>
        <v/>
      </c>
      <c r="N183" s="9" t="n"/>
    </row>
    <row r="184" ht="20" customHeight="1">
      <c r="A184" s="6" t="n"/>
      <c r="B184" s="6" t="n"/>
      <c r="C184" s="6" t="n"/>
      <c r="D184" s="6" t="n"/>
      <c r="E184" s="7" t="n"/>
      <c r="F184" s="8">
        <f>IF($D184="","",IFERROR(VLOOKUP($D184,Lists!$A$2:$B$8,2,FALSE),""))</f>
        <v/>
      </c>
      <c r="G184" s="7">
        <f>IF(OR($E184="",$F184=""),"",$E184*$F184)</f>
        <v/>
      </c>
      <c r="H184" s="6" t="n"/>
      <c r="I184" s="9" t="n"/>
      <c r="J184" s="10" t="n"/>
      <c r="K184" s="10" t="n"/>
      <c r="L184" s="10" t="n"/>
      <c r="M184" s="11">
        <f>IF($L184="","",TODAY()-$L184)</f>
        <v/>
      </c>
      <c r="N184" s="9" t="n"/>
    </row>
    <row r="185" ht="20" customHeight="1">
      <c r="A185" s="6" t="n"/>
      <c r="B185" s="6" t="n"/>
      <c r="C185" s="6" t="n"/>
      <c r="D185" s="6" t="n"/>
      <c r="E185" s="7" t="n"/>
      <c r="F185" s="8">
        <f>IF($D185="","",IFERROR(VLOOKUP($D185,Lists!$A$2:$B$8,2,FALSE),""))</f>
        <v/>
      </c>
      <c r="G185" s="7">
        <f>IF(OR($E185="",$F185=""),"",$E185*$F185)</f>
        <v/>
      </c>
      <c r="H185" s="6" t="n"/>
      <c r="I185" s="9" t="n"/>
      <c r="J185" s="10" t="n"/>
      <c r="K185" s="10" t="n"/>
      <c r="L185" s="10" t="n"/>
      <c r="M185" s="11">
        <f>IF($L185="","",TODAY()-$L185)</f>
        <v/>
      </c>
      <c r="N185" s="9" t="n"/>
    </row>
    <row r="186" ht="20" customHeight="1">
      <c r="A186" s="6" t="n"/>
      <c r="B186" s="6" t="n"/>
      <c r="C186" s="6" t="n"/>
      <c r="D186" s="6" t="n"/>
      <c r="E186" s="7" t="n"/>
      <c r="F186" s="8">
        <f>IF($D186="","",IFERROR(VLOOKUP($D186,Lists!$A$2:$B$8,2,FALSE),""))</f>
        <v/>
      </c>
      <c r="G186" s="7">
        <f>IF(OR($E186="",$F186=""),"",$E186*$F186)</f>
        <v/>
      </c>
      <c r="H186" s="6" t="n"/>
      <c r="I186" s="9" t="n"/>
      <c r="J186" s="10" t="n"/>
      <c r="K186" s="10" t="n"/>
      <c r="L186" s="10" t="n"/>
      <c r="M186" s="11">
        <f>IF($L186="","",TODAY()-$L186)</f>
        <v/>
      </c>
      <c r="N186" s="9" t="n"/>
    </row>
    <row r="187" ht="20" customHeight="1">
      <c r="A187" s="6" t="n"/>
      <c r="B187" s="6" t="n"/>
      <c r="C187" s="6" t="n"/>
      <c r="D187" s="6" t="n"/>
      <c r="E187" s="7" t="n"/>
      <c r="F187" s="8">
        <f>IF($D187="","",IFERROR(VLOOKUP($D187,Lists!$A$2:$B$8,2,FALSE),""))</f>
        <v/>
      </c>
      <c r="G187" s="7">
        <f>IF(OR($E187="",$F187=""),"",$E187*$F187)</f>
        <v/>
      </c>
      <c r="H187" s="6" t="n"/>
      <c r="I187" s="9" t="n"/>
      <c r="J187" s="10" t="n"/>
      <c r="K187" s="10" t="n"/>
      <c r="L187" s="10" t="n"/>
      <c r="M187" s="11">
        <f>IF($L187="","",TODAY()-$L187)</f>
        <v/>
      </c>
      <c r="N187" s="9" t="n"/>
    </row>
    <row r="188" ht="20" customHeight="1">
      <c r="A188" s="6" t="n"/>
      <c r="B188" s="6" t="n"/>
      <c r="C188" s="6" t="n"/>
      <c r="D188" s="6" t="n"/>
      <c r="E188" s="7" t="n"/>
      <c r="F188" s="8">
        <f>IF($D188="","",IFERROR(VLOOKUP($D188,Lists!$A$2:$B$8,2,FALSE),""))</f>
        <v/>
      </c>
      <c r="G188" s="7">
        <f>IF(OR($E188="",$F188=""),"",$E188*$F188)</f>
        <v/>
      </c>
      <c r="H188" s="6" t="n"/>
      <c r="I188" s="9" t="n"/>
      <c r="J188" s="10" t="n"/>
      <c r="K188" s="10" t="n"/>
      <c r="L188" s="10" t="n"/>
      <c r="M188" s="11">
        <f>IF($L188="","",TODAY()-$L188)</f>
        <v/>
      </c>
      <c r="N188" s="9" t="n"/>
    </row>
    <row r="189" ht="20" customHeight="1">
      <c r="A189" s="6" t="n"/>
      <c r="B189" s="6" t="n"/>
      <c r="C189" s="6" t="n"/>
      <c r="D189" s="6" t="n"/>
      <c r="E189" s="7" t="n"/>
      <c r="F189" s="8">
        <f>IF($D189="","",IFERROR(VLOOKUP($D189,Lists!$A$2:$B$8,2,FALSE),""))</f>
        <v/>
      </c>
      <c r="G189" s="7">
        <f>IF(OR($E189="",$F189=""),"",$E189*$F189)</f>
        <v/>
      </c>
      <c r="H189" s="6" t="n"/>
      <c r="I189" s="9" t="n"/>
      <c r="J189" s="10" t="n"/>
      <c r="K189" s="10" t="n"/>
      <c r="L189" s="10" t="n"/>
      <c r="M189" s="11">
        <f>IF($L189="","",TODAY()-$L189)</f>
        <v/>
      </c>
      <c r="N189" s="9" t="n"/>
    </row>
    <row r="190" ht="20" customHeight="1">
      <c r="A190" s="6" t="n"/>
      <c r="B190" s="6" t="n"/>
      <c r="C190" s="6" t="n"/>
      <c r="D190" s="6" t="n"/>
      <c r="E190" s="7" t="n"/>
      <c r="F190" s="8">
        <f>IF($D190="","",IFERROR(VLOOKUP($D190,Lists!$A$2:$B$8,2,FALSE),""))</f>
        <v/>
      </c>
      <c r="G190" s="7">
        <f>IF(OR($E190="",$F190=""),"",$E190*$F190)</f>
        <v/>
      </c>
      <c r="H190" s="6" t="n"/>
      <c r="I190" s="9" t="n"/>
      <c r="J190" s="10" t="n"/>
      <c r="K190" s="10" t="n"/>
      <c r="L190" s="10" t="n"/>
      <c r="M190" s="11">
        <f>IF($L190="","",TODAY()-$L190)</f>
        <v/>
      </c>
      <c r="N190" s="9" t="n"/>
    </row>
    <row r="191" ht="20" customHeight="1">
      <c r="A191" s="6" t="n"/>
      <c r="B191" s="6" t="n"/>
      <c r="C191" s="6" t="n"/>
      <c r="D191" s="6" t="n"/>
      <c r="E191" s="7" t="n"/>
      <c r="F191" s="8">
        <f>IF($D191="","",IFERROR(VLOOKUP($D191,Lists!$A$2:$B$8,2,FALSE),""))</f>
        <v/>
      </c>
      <c r="G191" s="7">
        <f>IF(OR($E191="",$F191=""),"",$E191*$F191)</f>
        <v/>
      </c>
      <c r="H191" s="6" t="n"/>
      <c r="I191" s="9" t="n"/>
      <c r="J191" s="10" t="n"/>
      <c r="K191" s="10" t="n"/>
      <c r="L191" s="10" t="n"/>
      <c r="M191" s="11">
        <f>IF($L191="","",TODAY()-$L191)</f>
        <v/>
      </c>
      <c r="N191" s="9" t="n"/>
    </row>
    <row r="192" ht="20" customHeight="1">
      <c r="A192" s="6" t="n"/>
      <c r="B192" s="6" t="n"/>
      <c r="C192" s="6" t="n"/>
      <c r="D192" s="6" t="n"/>
      <c r="E192" s="7" t="n"/>
      <c r="F192" s="8">
        <f>IF($D192="","",IFERROR(VLOOKUP($D192,Lists!$A$2:$B$8,2,FALSE),""))</f>
        <v/>
      </c>
      <c r="G192" s="7">
        <f>IF(OR($E192="",$F192=""),"",$E192*$F192)</f>
        <v/>
      </c>
      <c r="H192" s="6" t="n"/>
      <c r="I192" s="9" t="n"/>
      <c r="J192" s="10" t="n"/>
      <c r="K192" s="10" t="n"/>
      <c r="L192" s="10" t="n"/>
      <c r="M192" s="11">
        <f>IF($L192="","",TODAY()-$L192)</f>
        <v/>
      </c>
      <c r="N192" s="9" t="n"/>
    </row>
    <row r="193" ht="20" customHeight="1">
      <c r="A193" s="6" t="n"/>
      <c r="B193" s="6" t="n"/>
      <c r="C193" s="6" t="n"/>
      <c r="D193" s="6" t="n"/>
      <c r="E193" s="7" t="n"/>
      <c r="F193" s="8">
        <f>IF($D193="","",IFERROR(VLOOKUP($D193,Lists!$A$2:$B$8,2,FALSE),""))</f>
        <v/>
      </c>
      <c r="G193" s="7">
        <f>IF(OR($E193="",$F193=""),"",$E193*$F193)</f>
        <v/>
      </c>
      <c r="H193" s="6" t="n"/>
      <c r="I193" s="9" t="n"/>
      <c r="J193" s="10" t="n"/>
      <c r="K193" s="10" t="n"/>
      <c r="L193" s="10" t="n"/>
      <c r="M193" s="11">
        <f>IF($L193="","",TODAY()-$L193)</f>
        <v/>
      </c>
      <c r="N193" s="9" t="n"/>
    </row>
    <row r="194" ht="20" customHeight="1">
      <c r="A194" s="6" t="n"/>
      <c r="B194" s="6" t="n"/>
      <c r="C194" s="6" t="n"/>
      <c r="D194" s="6" t="n"/>
      <c r="E194" s="7" t="n"/>
      <c r="F194" s="8">
        <f>IF($D194="","",IFERROR(VLOOKUP($D194,Lists!$A$2:$B$8,2,FALSE),""))</f>
        <v/>
      </c>
      <c r="G194" s="7">
        <f>IF(OR($E194="",$F194=""),"",$E194*$F194)</f>
        <v/>
      </c>
      <c r="H194" s="6" t="n"/>
      <c r="I194" s="9" t="n"/>
      <c r="J194" s="10" t="n"/>
      <c r="K194" s="10" t="n"/>
      <c r="L194" s="10" t="n"/>
      <c r="M194" s="11">
        <f>IF($L194="","",TODAY()-$L194)</f>
        <v/>
      </c>
      <c r="N194" s="9" t="n"/>
    </row>
    <row r="195" ht="20" customHeight="1">
      <c r="A195" s="6" t="n"/>
      <c r="B195" s="6" t="n"/>
      <c r="C195" s="6" t="n"/>
      <c r="D195" s="6" t="n"/>
      <c r="E195" s="7" t="n"/>
      <c r="F195" s="8">
        <f>IF($D195="","",IFERROR(VLOOKUP($D195,Lists!$A$2:$B$8,2,FALSE),""))</f>
        <v/>
      </c>
      <c r="G195" s="7">
        <f>IF(OR($E195="",$F195=""),"",$E195*$F195)</f>
        <v/>
      </c>
      <c r="H195" s="6" t="n"/>
      <c r="I195" s="9" t="n"/>
      <c r="J195" s="10" t="n"/>
      <c r="K195" s="10" t="n"/>
      <c r="L195" s="10" t="n"/>
      <c r="M195" s="11">
        <f>IF($L195="","",TODAY()-$L195)</f>
        <v/>
      </c>
      <c r="N195" s="9" t="n"/>
    </row>
    <row r="196" ht="20" customHeight="1">
      <c r="A196" s="6" t="n"/>
      <c r="B196" s="6" t="n"/>
      <c r="C196" s="6" t="n"/>
      <c r="D196" s="6" t="n"/>
      <c r="E196" s="7" t="n"/>
      <c r="F196" s="8">
        <f>IF($D196="","",IFERROR(VLOOKUP($D196,Lists!$A$2:$B$8,2,FALSE),""))</f>
        <v/>
      </c>
      <c r="G196" s="7">
        <f>IF(OR($E196="",$F196=""),"",$E196*$F196)</f>
        <v/>
      </c>
      <c r="H196" s="6" t="n"/>
      <c r="I196" s="9" t="n"/>
      <c r="J196" s="10" t="n"/>
      <c r="K196" s="10" t="n"/>
      <c r="L196" s="10" t="n"/>
      <c r="M196" s="11">
        <f>IF($L196="","",TODAY()-$L196)</f>
        <v/>
      </c>
      <c r="N196" s="9" t="n"/>
    </row>
    <row r="197" ht="20" customHeight="1">
      <c r="A197" s="6" t="n"/>
      <c r="B197" s="6" t="n"/>
      <c r="C197" s="6" t="n"/>
      <c r="D197" s="6" t="n"/>
      <c r="E197" s="7" t="n"/>
      <c r="F197" s="8">
        <f>IF($D197="","",IFERROR(VLOOKUP($D197,Lists!$A$2:$B$8,2,FALSE),""))</f>
        <v/>
      </c>
      <c r="G197" s="7">
        <f>IF(OR($E197="",$F197=""),"",$E197*$F197)</f>
        <v/>
      </c>
      <c r="H197" s="6" t="n"/>
      <c r="I197" s="9" t="n"/>
      <c r="J197" s="10" t="n"/>
      <c r="K197" s="10" t="n"/>
      <c r="L197" s="10" t="n"/>
      <c r="M197" s="11">
        <f>IF($L197="","",TODAY()-$L197)</f>
        <v/>
      </c>
      <c r="N197" s="9" t="n"/>
    </row>
    <row r="198" ht="20" customHeight="1">
      <c r="A198" s="6" t="n"/>
      <c r="B198" s="6" t="n"/>
      <c r="C198" s="6" t="n"/>
      <c r="D198" s="6" t="n"/>
      <c r="E198" s="7" t="n"/>
      <c r="F198" s="8">
        <f>IF($D198="","",IFERROR(VLOOKUP($D198,Lists!$A$2:$B$8,2,FALSE),""))</f>
        <v/>
      </c>
      <c r="G198" s="7">
        <f>IF(OR($E198="",$F198=""),"",$E198*$F198)</f>
        <v/>
      </c>
      <c r="H198" s="6" t="n"/>
      <c r="I198" s="9" t="n"/>
      <c r="J198" s="10" t="n"/>
      <c r="K198" s="10" t="n"/>
      <c r="L198" s="10" t="n"/>
      <c r="M198" s="11">
        <f>IF($L198="","",TODAY()-$L198)</f>
        <v/>
      </c>
      <c r="N198" s="9" t="n"/>
    </row>
    <row r="199" ht="20" customHeight="1">
      <c r="A199" s="6" t="n"/>
      <c r="B199" s="6" t="n"/>
      <c r="C199" s="6" t="n"/>
      <c r="D199" s="6" t="n"/>
      <c r="E199" s="7" t="n"/>
      <c r="F199" s="8">
        <f>IF($D199="","",IFERROR(VLOOKUP($D199,Lists!$A$2:$B$8,2,FALSE),""))</f>
        <v/>
      </c>
      <c r="G199" s="7">
        <f>IF(OR($E199="",$F199=""),"",$E199*$F199)</f>
        <v/>
      </c>
      <c r="H199" s="6" t="n"/>
      <c r="I199" s="9" t="n"/>
      <c r="J199" s="10" t="n"/>
      <c r="K199" s="10" t="n"/>
      <c r="L199" s="10" t="n"/>
      <c r="M199" s="11">
        <f>IF($L199="","",TODAY()-$L199)</f>
        <v/>
      </c>
      <c r="N199" s="9" t="n"/>
    </row>
    <row r="200" ht="20" customHeight="1">
      <c r="A200" s="6" t="n"/>
      <c r="B200" s="6" t="n"/>
      <c r="C200" s="6" t="n"/>
      <c r="D200" s="6" t="n"/>
      <c r="E200" s="7" t="n"/>
      <c r="F200" s="8">
        <f>IF($D200="","",IFERROR(VLOOKUP($D200,Lists!$A$2:$B$8,2,FALSE),""))</f>
        <v/>
      </c>
      <c r="G200" s="7">
        <f>IF(OR($E200="",$F200=""),"",$E200*$F200)</f>
        <v/>
      </c>
      <c r="H200" s="6" t="n"/>
      <c r="I200" s="9" t="n"/>
      <c r="J200" s="10" t="n"/>
      <c r="K200" s="10" t="n"/>
      <c r="L200" s="10" t="n"/>
      <c r="M200" s="11">
        <f>IF($L200="","",TODAY()-$L200)</f>
        <v/>
      </c>
      <c r="N200" s="9" t="n"/>
    </row>
    <row r="201" ht="20" customHeight="1">
      <c r="A201" s="6" t="n"/>
      <c r="B201" s="6" t="n"/>
      <c r="C201" s="6" t="n"/>
      <c r="D201" s="6" t="n"/>
      <c r="E201" s="7" t="n"/>
      <c r="F201" s="8">
        <f>IF($D201="","",IFERROR(VLOOKUP($D201,Lists!$A$2:$B$8,2,FALSE),""))</f>
        <v/>
      </c>
      <c r="G201" s="7">
        <f>IF(OR($E201="",$F201=""),"",$E201*$F201)</f>
        <v/>
      </c>
      <c r="H201" s="6" t="n"/>
      <c r="I201" s="9" t="n"/>
      <c r="J201" s="10" t="n"/>
      <c r="K201" s="10" t="n"/>
      <c r="L201" s="10" t="n"/>
      <c r="M201" s="11">
        <f>IF($L201="","",TODAY()-$L201)</f>
        <v/>
      </c>
      <c r="N201" s="9" t="n"/>
    </row>
    <row r="202" ht="20" customHeight="1">
      <c r="A202" s="6" t="n"/>
      <c r="B202" s="6" t="n"/>
      <c r="C202" s="6" t="n"/>
      <c r="D202" s="6" t="n"/>
      <c r="E202" s="7" t="n"/>
      <c r="F202" s="8">
        <f>IF($D202="","",IFERROR(VLOOKUP($D202,Lists!$A$2:$B$8,2,FALSE),""))</f>
        <v/>
      </c>
      <c r="G202" s="7">
        <f>IF(OR($E202="",$F202=""),"",$E202*$F202)</f>
        <v/>
      </c>
      <c r="H202" s="6" t="n"/>
      <c r="I202" s="9" t="n"/>
      <c r="J202" s="10" t="n"/>
      <c r="K202" s="10" t="n"/>
      <c r="L202" s="10" t="n"/>
      <c r="M202" s="11">
        <f>IF($L202="","",TODAY()-$L202)</f>
        <v/>
      </c>
      <c r="N202" s="9" t="n"/>
    </row>
    <row r="203" ht="20" customHeight="1">
      <c r="A203" s="6" t="n"/>
      <c r="B203" s="6" t="n"/>
      <c r="C203" s="6" t="n"/>
      <c r="D203" s="6" t="n"/>
      <c r="E203" s="7" t="n"/>
      <c r="F203" s="8">
        <f>IF($D203="","",IFERROR(VLOOKUP($D203,Lists!$A$2:$B$8,2,FALSE),""))</f>
        <v/>
      </c>
      <c r="G203" s="7">
        <f>IF(OR($E203="",$F203=""),"",$E203*$F203)</f>
        <v/>
      </c>
      <c r="H203" s="6" t="n"/>
      <c r="I203" s="9" t="n"/>
      <c r="J203" s="10" t="n"/>
      <c r="K203" s="10" t="n"/>
      <c r="L203" s="10" t="n"/>
      <c r="M203" s="11">
        <f>IF($L203="","",TODAY()-$L203)</f>
        <v/>
      </c>
      <c r="N203" s="9" t="n"/>
    </row>
    <row r="204" ht="20" customHeight="1">
      <c r="A204" s="6" t="n"/>
      <c r="B204" s="6" t="n"/>
      <c r="C204" s="6" t="n"/>
      <c r="D204" s="6" t="n"/>
      <c r="E204" s="7" t="n"/>
      <c r="F204" s="8">
        <f>IF($D204="","",IFERROR(VLOOKUP($D204,Lists!$A$2:$B$8,2,FALSE),""))</f>
        <v/>
      </c>
      <c r="G204" s="7">
        <f>IF(OR($E204="",$F204=""),"",$E204*$F204)</f>
        <v/>
      </c>
      <c r="H204" s="6" t="n"/>
      <c r="I204" s="9" t="n"/>
      <c r="J204" s="10" t="n"/>
      <c r="K204" s="10" t="n"/>
      <c r="L204" s="10" t="n"/>
      <c r="M204" s="11">
        <f>IF($L204="","",TODAY()-$L204)</f>
        <v/>
      </c>
      <c r="N204" s="9" t="n"/>
    </row>
    <row r="205" ht="20" customHeight="1">
      <c r="A205" s="6" t="n"/>
      <c r="B205" s="6" t="n"/>
      <c r="C205" s="6" t="n"/>
      <c r="D205" s="6" t="n"/>
      <c r="E205" s="7" t="n"/>
      <c r="F205" s="8">
        <f>IF($D205="","",IFERROR(VLOOKUP($D205,Lists!$A$2:$B$8,2,FALSE),""))</f>
        <v/>
      </c>
      <c r="G205" s="7">
        <f>IF(OR($E205="",$F205=""),"",$E205*$F205)</f>
        <v/>
      </c>
      <c r="H205" s="6" t="n"/>
      <c r="I205" s="9" t="n"/>
      <c r="J205" s="10" t="n"/>
      <c r="K205" s="10" t="n"/>
      <c r="L205" s="10" t="n"/>
      <c r="M205" s="11">
        <f>IF($L205="","",TODAY()-$L205)</f>
        <v/>
      </c>
      <c r="N205" s="9" t="n"/>
    </row>
    <row r="206" ht="20" customHeight="1">
      <c r="A206" s="6" t="n"/>
      <c r="B206" s="6" t="n"/>
      <c r="C206" s="6" t="n"/>
      <c r="D206" s="6" t="n"/>
      <c r="E206" s="7" t="n"/>
      <c r="F206" s="8">
        <f>IF($D206="","",IFERROR(VLOOKUP($D206,Lists!$A$2:$B$8,2,FALSE),""))</f>
        <v/>
      </c>
      <c r="G206" s="7">
        <f>IF(OR($E206="",$F206=""),"",$E206*$F206)</f>
        <v/>
      </c>
      <c r="H206" s="6" t="n"/>
      <c r="I206" s="9" t="n"/>
      <c r="J206" s="10" t="n"/>
      <c r="K206" s="10" t="n"/>
      <c r="L206" s="10" t="n"/>
      <c r="M206" s="11">
        <f>IF($L206="","",TODAY()-$L206)</f>
        <v/>
      </c>
      <c r="N206" s="9" t="n"/>
    </row>
    <row r="207" ht="20" customHeight="1">
      <c r="A207" s="6" t="n"/>
      <c r="B207" s="6" t="n"/>
      <c r="C207" s="6" t="n"/>
      <c r="D207" s="6" t="n"/>
      <c r="E207" s="7" t="n"/>
      <c r="F207" s="8">
        <f>IF($D207="","",IFERROR(VLOOKUP($D207,Lists!$A$2:$B$8,2,FALSE),""))</f>
        <v/>
      </c>
      <c r="G207" s="7">
        <f>IF(OR($E207="",$F207=""),"",$E207*$F207)</f>
        <v/>
      </c>
      <c r="H207" s="6" t="n"/>
      <c r="I207" s="9" t="n"/>
      <c r="J207" s="10" t="n"/>
      <c r="K207" s="10" t="n"/>
      <c r="L207" s="10" t="n"/>
      <c r="M207" s="11">
        <f>IF($L207="","",TODAY()-$L207)</f>
        <v/>
      </c>
      <c r="N207" s="9" t="n"/>
    </row>
    <row r="208" ht="20" customHeight="1">
      <c r="A208" s="6" t="n"/>
      <c r="B208" s="6" t="n"/>
      <c r="C208" s="6" t="n"/>
      <c r="D208" s="6" t="n"/>
      <c r="E208" s="7" t="n"/>
      <c r="F208" s="8">
        <f>IF($D208="","",IFERROR(VLOOKUP($D208,Lists!$A$2:$B$8,2,FALSE),""))</f>
        <v/>
      </c>
      <c r="G208" s="7">
        <f>IF(OR($E208="",$F208=""),"",$E208*$F208)</f>
        <v/>
      </c>
      <c r="H208" s="6" t="n"/>
      <c r="I208" s="9" t="n"/>
      <c r="J208" s="10" t="n"/>
      <c r="K208" s="10" t="n"/>
      <c r="L208" s="10" t="n"/>
      <c r="M208" s="11">
        <f>IF($L208="","",TODAY()-$L208)</f>
        <v/>
      </c>
      <c r="N208" s="9" t="n"/>
    </row>
    <row r="209" ht="20" customHeight="1">
      <c r="A209" s="6" t="n"/>
      <c r="B209" s="6" t="n"/>
      <c r="C209" s="6" t="n"/>
      <c r="D209" s="6" t="n"/>
      <c r="E209" s="7" t="n"/>
      <c r="F209" s="8">
        <f>IF($D209="","",IFERROR(VLOOKUP($D209,Lists!$A$2:$B$8,2,FALSE),""))</f>
        <v/>
      </c>
      <c r="G209" s="7">
        <f>IF(OR($E209="",$F209=""),"",$E209*$F209)</f>
        <v/>
      </c>
      <c r="H209" s="6" t="n"/>
      <c r="I209" s="9" t="n"/>
      <c r="J209" s="10" t="n"/>
      <c r="K209" s="10" t="n"/>
      <c r="L209" s="10" t="n"/>
      <c r="M209" s="11">
        <f>IF($L209="","",TODAY()-$L209)</f>
        <v/>
      </c>
      <c r="N209" s="9" t="n"/>
    </row>
    <row r="210" ht="20" customHeight="1">
      <c r="A210" s="6" t="n"/>
      <c r="B210" s="6" t="n"/>
      <c r="C210" s="6" t="n"/>
      <c r="D210" s="6" t="n"/>
      <c r="E210" s="7" t="n"/>
      <c r="F210" s="8">
        <f>IF($D210="","",IFERROR(VLOOKUP($D210,Lists!$A$2:$B$8,2,FALSE),""))</f>
        <v/>
      </c>
      <c r="G210" s="7">
        <f>IF(OR($E210="",$F210=""),"",$E210*$F210)</f>
        <v/>
      </c>
      <c r="H210" s="6" t="n"/>
      <c r="I210" s="9" t="n"/>
      <c r="J210" s="10" t="n"/>
      <c r="K210" s="10" t="n"/>
      <c r="L210" s="10" t="n"/>
      <c r="M210" s="11">
        <f>IF($L210="","",TODAY()-$L210)</f>
        <v/>
      </c>
      <c r="N210" s="9" t="n"/>
    </row>
    <row r="211" ht="20" customHeight="1">
      <c r="A211" s="6" t="n"/>
      <c r="B211" s="6" t="n"/>
      <c r="C211" s="6" t="n"/>
      <c r="D211" s="6" t="n"/>
      <c r="E211" s="7" t="n"/>
      <c r="F211" s="8">
        <f>IF($D211="","",IFERROR(VLOOKUP($D211,Lists!$A$2:$B$8,2,FALSE),""))</f>
        <v/>
      </c>
      <c r="G211" s="7">
        <f>IF(OR($E211="",$F211=""),"",$E211*$F211)</f>
        <v/>
      </c>
      <c r="H211" s="6" t="n"/>
      <c r="I211" s="9" t="n"/>
      <c r="J211" s="10" t="n"/>
      <c r="K211" s="10" t="n"/>
      <c r="L211" s="10" t="n"/>
      <c r="M211" s="11">
        <f>IF($L211="","",TODAY()-$L211)</f>
        <v/>
      </c>
      <c r="N211" s="9" t="n"/>
    </row>
    <row r="212" ht="20" customHeight="1">
      <c r="A212" s="6" t="n"/>
      <c r="B212" s="6" t="n"/>
      <c r="C212" s="6" t="n"/>
      <c r="D212" s="6" t="n"/>
      <c r="E212" s="7" t="n"/>
      <c r="F212" s="8">
        <f>IF($D212="","",IFERROR(VLOOKUP($D212,Lists!$A$2:$B$8,2,FALSE),""))</f>
        <v/>
      </c>
      <c r="G212" s="7">
        <f>IF(OR($E212="",$F212=""),"",$E212*$F212)</f>
        <v/>
      </c>
      <c r="H212" s="6" t="n"/>
      <c r="I212" s="9" t="n"/>
      <c r="J212" s="10" t="n"/>
      <c r="K212" s="10" t="n"/>
      <c r="L212" s="10" t="n"/>
      <c r="M212" s="11">
        <f>IF($L212="","",TODAY()-$L212)</f>
        <v/>
      </c>
      <c r="N212" s="9" t="n"/>
    </row>
    <row r="213" ht="20" customHeight="1">
      <c r="A213" s="6" t="n"/>
      <c r="B213" s="6" t="n"/>
      <c r="C213" s="6" t="n"/>
      <c r="D213" s="6" t="n"/>
      <c r="E213" s="7" t="n"/>
      <c r="F213" s="8">
        <f>IF($D213="","",IFERROR(VLOOKUP($D213,Lists!$A$2:$B$8,2,FALSE),""))</f>
        <v/>
      </c>
      <c r="G213" s="7">
        <f>IF(OR($E213="",$F213=""),"",$E213*$F213)</f>
        <v/>
      </c>
      <c r="H213" s="6" t="n"/>
      <c r="I213" s="9" t="n"/>
      <c r="J213" s="10" t="n"/>
      <c r="K213" s="10" t="n"/>
      <c r="L213" s="10" t="n"/>
      <c r="M213" s="11">
        <f>IF($L213="","",TODAY()-$L213)</f>
        <v/>
      </c>
      <c r="N213" s="9" t="n"/>
    </row>
    <row r="214" ht="20" customHeight="1">
      <c r="A214" s="6" t="n"/>
      <c r="B214" s="6" t="n"/>
      <c r="C214" s="6" t="n"/>
      <c r="D214" s="6" t="n"/>
      <c r="E214" s="7" t="n"/>
      <c r="F214" s="8">
        <f>IF($D214="","",IFERROR(VLOOKUP($D214,Lists!$A$2:$B$8,2,FALSE),""))</f>
        <v/>
      </c>
      <c r="G214" s="7">
        <f>IF(OR($E214="",$F214=""),"",$E214*$F214)</f>
        <v/>
      </c>
      <c r="H214" s="6" t="n"/>
      <c r="I214" s="9" t="n"/>
      <c r="J214" s="10" t="n"/>
      <c r="K214" s="10" t="n"/>
      <c r="L214" s="10" t="n"/>
      <c r="M214" s="11">
        <f>IF($L214="","",TODAY()-$L214)</f>
        <v/>
      </c>
      <c r="N214" s="9" t="n"/>
    </row>
    <row r="215" ht="20" customHeight="1">
      <c r="A215" s="6" t="n"/>
      <c r="B215" s="6" t="n"/>
      <c r="C215" s="6" t="n"/>
      <c r="D215" s="6" t="n"/>
      <c r="E215" s="7" t="n"/>
      <c r="F215" s="8">
        <f>IF($D215="","",IFERROR(VLOOKUP($D215,Lists!$A$2:$B$8,2,FALSE),""))</f>
        <v/>
      </c>
      <c r="G215" s="7">
        <f>IF(OR($E215="",$F215=""),"",$E215*$F215)</f>
        <v/>
      </c>
      <c r="H215" s="6" t="n"/>
      <c r="I215" s="9" t="n"/>
      <c r="J215" s="10" t="n"/>
      <c r="K215" s="10" t="n"/>
      <c r="L215" s="10" t="n"/>
      <c r="M215" s="11">
        <f>IF($L215="","",TODAY()-$L215)</f>
        <v/>
      </c>
      <c r="N215" s="9" t="n"/>
    </row>
    <row r="216" ht="20" customHeight="1">
      <c r="A216" s="6" t="n"/>
      <c r="B216" s="6" t="n"/>
      <c r="C216" s="6" t="n"/>
      <c r="D216" s="6" t="n"/>
      <c r="E216" s="7" t="n"/>
      <c r="F216" s="8">
        <f>IF($D216="","",IFERROR(VLOOKUP($D216,Lists!$A$2:$B$8,2,FALSE),""))</f>
        <v/>
      </c>
      <c r="G216" s="7">
        <f>IF(OR($E216="",$F216=""),"",$E216*$F216)</f>
        <v/>
      </c>
      <c r="H216" s="6" t="n"/>
      <c r="I216" s="9" t="n"/>
      <c r="J216" s="10" t="n"/>
      <c r="K216" s="10" t="n"/>
      <c r="L216" s="10" t="n"/>
      <c r="M216" s="11">
        <f>IF($L216="","",TODAY()-$L216)</f>
        <v/>
      </c>
      <c r="N216" s="9" t="n"/>
    </row>
    <row r="217" ht="20" customHeight="1">
      <c r="A217" s="6" t="n"/>
      <c r="B217" s="6" t="n"/>
      <c r="C217" s="6" t="n"/>
      <c r="D217" s="6" t="n"/>
      <c r="E217" s="7" t="n"/>
      <c r="F217" s="8">
        <f>IF($D217="","",IFERROR(VLOOKUP($D217,Lists!$A$2:$B$8,2,FALSE),""))</f>
        <v/>
      </c>
      <c r="G217" s="7">
        <f>IF(OR($E217="",$F217=""),"",$E217*$F217)</f>
        <v/>
      </c>
      <c r="H217" s="6" t="n"/>
      <c r="I217" s="9" t="n"/>
      <c r="J217" s="10" t="n"/>
      <c r="K217" s="10" t="n"/>
      <c r="L217" s="10" t="n"/>
      <c r="M217" s="11">
        <f>IF($L217="","",TODAY()-$L217)</f>
        <v/>
      </c>
      <c r="N217" s="9" t="n"/>
    </row>
    <row r="218" ht="20" customHeight="1">
      <c r="A218" s="6" t="n"/>
      <c r="B218" s="6" t="n"/>
      <c r="C218" s="6" t="n"/>
      <c r="D218" s="6" t="n"/>
      <c r="E218" s="7" t="n"/>
      <c r="F218" s="8">
        <f>IF($D218="","",IFERROR(VLOOKUP($D218,Lists!$A$2:$B$8,2,FALSE),""))</f>
        <v/>
      </c>
      <c r="G218" s="7">
        <f>IF(OR($E218="",$F218=""),"",$E218*$F218)</f>
        <v/>
      </c>
      <c r="H218" s="6" t="n"/>
      <c r="I218" s="9" t="n"/>
      <c r="J218" s="10" t="n"/>
      <c r="K218" s="10" t="n"/>
      <c r="L218" s="10" t="n"/>
      <c r="M218" s="11">
        <f>IF($L218="","",TODAY()-$L218)</f>
        <v/>
      </c>
      <c r="N218" s="9" t="n"/>
    </row>
    <row r="219" ht="20" customHeight="1">
      <c r="A219" s="6" t="n"/>
      <c r="B219" s="6" t="n"/>
      <c r="C219" s="6" t="n"/>
      <c r="D219" s="6" t="n"/>
      <c r="E219" s="7" t="n"/>
      <c r="F219" s="8">
        <f>IF($D219="","",IFERROR(VLOOKUP($D219,Lists!$A$2:$B$8,2,FALSE),""))</f>
        <v/>
      </c>
      <c r="G219" s="7">
        <f>IF(OR($E219="",$F219=""),"",$E219*$F219)</f>
        <v/>
      </c>
      <c r="H219" s="6" t="n"/>
      <c r="I219" s="9" t="n"/>
      <c r="J219" s="10" t="n"/>
      <c r="K219" s="10" t="n"/>
      <c r="L219" s="10" t="n"/>
      <c r="M219" s="11">
        <f>IF($L219="","",TODAY()-$L219)</f>
        <v/>
      </c>
      <c r="N219" s="9" t="n"/>
    </row>
    <row r="220" ht="20" customHeight="1">
      <c r="A220" s="6" t="n"/>
      <c r="B220" s="6" t="n"/>
      <c r="C220" s="6" t="n"/>
      <c r="D220" s="6" t="n"/>
      <c r="E220" s="7" t="n"/>
      <c r="F220" s="8">
        <f>IF($D220="","",IFERROR(VLOOKUP($D220,Lists!$A$2:$B$8,2,FALSE),""))</f>
        <v/>
      </c>
      <c r="G220" s="7">
        <f>IF(OR($E220="",$F220=""),"",$E220*$F220)</f>
        <v/>
      </c>
      <c r="H220" s="6" t="n"/>
      <c r="I220" s="9" t="n"/>
      <c r="J220" s="10" t="n"/>
      <c r="K220" s="10" t="n"/>
      <c r="L220" s="10" t="n"/>
      <c r="M220" s="11">
        <f>IF($L220="","",TODAY()-$L220)</f>
        <v/>
      </c>
      <c r="N220" s="9" t="n"/>
    </row>
    <row r="221" ht="20" customHeight="1">
      <c r="A221" s="6" t="n"/>
      <c r="B221" s="6" t="n"/>
      <c r="C221" s="6" t="n"/>
      <c r="D221" s="6" t="n"/>
      <c r="E221" s="7" t="n"/>
      <c r="F221" s="8">
        <f>IF($D221="","",IFERROR(VLOOKUP($D221,Lists!$A$2:$B$8,2,FALSE),""))</f>
        <v/>
      </c>
      <c r="G221" s="7">
        <f>IF(OR($E221="",$F221=""),"",$E221*$F221)</f>
        <v/>
      </c>
      <c r="H221" s="6" t="n"/>
      <c r="I221" s="9" t="n"/>
      <c r="J221" s="10" t="n"/>
      <c r="K221" s="10" t="n"/>
      <c r="L221" s="10" t="n"/>
      <c r="M221" s="11">
        <f>IF($L221="","",TODAY()-$L221)</f>
        <v/>
      </c>
      <c r="N221" s="9" t="n"/>
    </row>
    <row r="222" ht="20" customHeight="1">
      <c r="A222" s="6" t="n"/>
      <c r="B222" s="6" t="n"/>
      <c r="C222" s="6" t="n"/>
      <c r="D222" s="6" t="n"/>
      <c r="E222" s="7" t="n"/>
      <c r="F222" s="8">
        <f>IF($D222="","",IFERROR(VLOOKUP($D222,Lists!$A$2:$B$8,2,FALSE),""))</f>
        <v/>
      </c>
      <c r="G222" s="7">
        <f>IF(OR($E222="",$F222=""),"",$E222*$F222)</f>
        <v/>
      </c>
      <c r="H222" s="6" t="n"/>
      <c r="I222" s="9" t="n"/>
      <c r="J222" s="10" t="n"/>
      <c r="K222" s="10" t="n"/>
      <c r="L222" s="10" t="n"/>
      <c r="M222" s="11">
        <f>IF($L222="","",TODAY()-$L222)</f>
        <v/>
      </c>
      <c r="N222" s="9" t="n"/>
    </row>
    <row r="223" ht="20" customHeight="1">
      <c r="A223" s="6" t="n"/>
      <c r="B223" s="6" t="n"/>
      <c r="C223" s="6" t="n"/>
      <c r="D223" s="6" t="n"/>
      <c r="E223" s="7" t="n"/>
      <c r="F223" s="8">
        <f>IF($D223="","",IFERROR(VLOOKUP($D223,Lists!$A$2:$B$8,2,FALSE),""))</f>
        <v/>
      </c>
      <c r="G223" s="7">
        <f>IF(OR($E223="",$F223=""),"",$E223*$F223)</f>
        <v/>
      </c>
      <c r="H223" s="6" t="n"/>
      <c r="I223" s="9" t="n"/>
      <c r="J223" s="10" t="n"/>
      <c r="K223" s="10" t="n"/>
      <c r="L223" s="10" t="n"/>
      <c r="M223" s="11">
        <f>IF($L223="","",TODAY()-$L223)</f>
        <v/>
      </c>
      <c r="N223" s="9" t="n"/>
    </row>
    <row r="224" ht="20" customHeight="1">
      <c r="A224" s="6" t="n"/>
      <c r="B224" s="6" t="n"/>
      <c r="C224" s="6" t="n"/>
      <c r="D224" s="6" t="n"/>
      <c r="E224" s="7" t="n"/>
      <c r="F224" s="8">
        <f>IF($D224="","",IFERROR(VLOOKUP($D224,Lists!$A$2:$B$8,2,FALSE),""))</f>
        <v/>
      </c>
      <c r="G224" s="7">
        <f>IF(OR($E224="",$F224=""),"",$E224*$F224)</f>
        <v/>
      </c>
      <c r="H224" s="6" t="n"/>
      <c r="I224" s="9" t="n"/>
      <c r="J224" s="10" t="n"/>
      <c r="K224" s="10" t="n"/>
      <c r="L224" s="10" t="n"/>
      <c r="M224" s="11">
        <f>IF($L224="","",TODAY()-$L224)</f>
        <v/>
      </c>
      <c r="N224" s="9" t="n"/>
    </row>
    <row r="225" ht="20" customHeight="1">
      <c r="A225" s="6" t="n"/>
      <c r="B225" s="6" t="n"/>
      <c r="C225" s="6" t="n"/>
      <c r="D225" s="6" t="n"/>
      <c r="E225" s="7" t="n"/>
      <c r="F225" s="8">
        <f>IF($D225="","",IFERROR(VLOOKUP($D225,Lists!$A$2:$B$8,2,FALSE),""))</f>
        <v/>
      </c>
      <c r="G225" s="7">
        <f>IF(OR($E225="",$F225=""),"",$E225*$F225)</f>
        <v/>
      </c>
      <c r="H225" s="6" t="n"/>
      <c r="I225" s="9" t="n"/>
      <c r="J225" s="10" t="n"/>
      <c r="K225" s="10" t="n"/>
      <c r="L225" s="10" t="n"/>
      <c r="M225" s="11">
        <f>IF($L225="","",TODAY()-$L225)</f>
        <v/>
      </c>
      <c r="N225" s="9" t="n"/>
    </row>
    <row r="226" ht="20" customHeight="1">
      <c r="A226" s="6" t="n"/>
      <c r="B226" s="6" t="n"/>
      <c r="C226" s="6" t="n"/>
      <c r="D226" s="6" t="n"/>
      <c r="E226" s="7" t="n"/>
      <c r="F226" s="8">
        <f>IF($D226="","",IFERROR(VLOOKUP($D226,Lists!$A$2:$B$8,2,FALSE),""))</f>
        <v/>
      </c>
      <c r="G226" s="7">
        <f>IF(OR($E226="",$F226=""),"",$E226*$F226)</f>
        <v/>
      </c>
      <c r="H226" s="6" t="n"/>
      <c r="I226" s="9" t="n"/>
      <c r="J226" s="10" t="n"/>
      <c r="K226" s="10" t="n"/>
      <c r="L226" s="10" t="n"/>
      <c r="M226" s="11">
        <f>IF($L226="","",TODAY()-$L226)</f>
        <v/>
      </c>
      <c r="N226" s="9" t="n"/>
    </row>
    <row r="227" ht="20" customHeight="1">
      <c r="A227" s="6" t="n"/>
      <c r="B227" s="6" t="n"/>
      <c r="C227" s="6" t="n"/>
      <c r="D227" s="6" t="n"/>
      <c r="E227" s="7" t="n"/>
      <c r="F227" s="8">
        <f>IF($D227="","",IFERROR(VLOOKUP($D227,Lists!$A$2:$B$8,2,FALSE),""))</f>
        <v/>
      </c>
      <c r="G227" s="7">
        <f>IF(OR($E227="",$F227=""),"",$E227*$F227)</f>
        <v/>
      </c>
      <c r="H227" s="6" t="n"/>
      <c r="I227" s="9" t="n"/>
      <c r="J227" s="10" t="n"/>
      <c r="K227" s="10" t="n"/>
      <c r="L227" s="10" t="n"/>
      <c r="M227" s="11">
        <f>IF($L227="","",TODAY()-$L227)</f>
        <v/>
      </c>
      <c r="N227" s="9" t="n"/>
    </row>
    <row r="228" ht="20" customHeight="1">
      <c r="A228" s="6" t="n"/>
      <c r="B228" s="6" t="n"/>
      <c r="C228" s="6" t="n"/>
      <c r="D228" s="6" t="n"/>
      <c r="E228" s="7" t="n"/>
      <c r="F228" s="8">
        <f>IF($D228="","",IFERROR(VLOOKUP($D228,Lists!$A$2:$B$8,2,FALSE),""))</f>
        <v/>
      </c>
      <c r="G228" s="7">
        <f>IF(OR($E228="",$F228=""),"",$E228*$F228)</f>
        <v/>
      </c>
      <c r="H228" s="6" t="n"/>
      <c r="I228" s="9" t="n"/>
      <c r="J228" s="10" t="n"/>
      <c r="K228" s="10" t="n"/>
      <c r="L228" s="10" t="n"/>
      <c r="M228" s="11">
        <f>IF($L228="","",TODAY()-$L228)</f>
        <v/>
      </c>
      <c r="N228" s="9" t="n"/>
    </row>
    <row r="229" ht="20" customHeight="1">
      <c r="A229" s="6" t="n"/>
      <c r="B229" s="6" t="n"/>
      <c r="C229" s="6" t="n"/>
      <c r="D229" s="6" t="n"/>
      <c r="E229" s="7" t="n"/>
      <c r="F229" s="8">
        <f>IF($D229="","",IFERROR(VLOOKUP($D229,Lists!$A$2:$B$8,2,FALSE),""))</f>
        <v/>
      </c>
      <c r="G229" s="7">
        <f>IF(OR($E229="",$F229=""),"",$E229*$F229)</f>
        <v/>
      </c>
      <c r="H229" s="6" t="n"/>
      <c r="I229" s="9" t="n"/>
      <c r="J229" s="10" t="n"/>
      <c r="K229" s="10" t="n"/>
      <c r="L229" s="10" t="n"/>
      <c r="M229" s="11">
        <f>IF($L229="","",TODAY()-$L229)</f>
        <v/>
      </c>
      <c r="N229" s="9" t="n"/>
    </row>
    <row r="230" ht="20" customHeight="1">
      <c r="A230" s="6" t="n"/>
      <c r="B230" s="6" t="n"/>
      <c r="C230" s="6" t="n"/>
      <c r="D230" s="6" t="n"/>
      <c r="E230" s="7" t="n"/>
      <c r="F230" s="8">
        <f>IF($D230="","",IFERROR(VLOOKUP($D230,Lists!$A$2:$B$8,2,FALSE),""))</f>
        <v/>
      </c>
      <c r="G230" s="7">
        <f>IF(OR($E230="",$F230=""),"",$E230*$F230)</f>
        <v/>
      </c>
      <c r="H230" s="6" t="n"/>
      <c r="I230" s="9" t="n"/>
      <c r="J230" s="10" t="n"/>
      <c r="K230" s="10" t="n"/>
      <c r="L230" s="10" t="n"/>
      <c r="M230" s="11">
        <f>IF($L230="","",TODAY()-$L230)</f>
        <v/>
      </c>
      <c r="N230" s="9" t="n"/>
    </row>
    <row r="231" ht="20" customHeight="1">
      <c r="A231" s="6" t="n"/>
      <c r="B231" s="6" t="n"/>
      <c r="C231" s="6" t="n"/>
      <c r="D231" s="6" t="n"/>
      <c r="E231" s="7" t="n"/>
      <c r="F231" s="8">
        <f>IF($D231="","",IFERROR(VLOOKUP($D231,Lists!$A$2:$B$8,2,FALSE),""))</f>
        <v/>
      </c>
      <c r="G231" s="7">
        <f>IF(OR($E231="",$F231=""),"",$E231*$F231)</f>
        <v/>
      </c>
      <c r="H231" s="6" t="n"/>
      <c r="I231" s="9" t="n"/>
      <c r="J231" s="10" t="n"/>
      <c r="K231" s="10" t="n"/>
      <c r="L231" s="10" t="n"/>
      <c r="M231" s="11">
        <f>IF($L231="","",TODAY()-$L231)</f>
        <v/>
      </c>
      <c r="N231" s="9" t="n"/>
    </row>
    <row r="232" ht="20" customHeight="1">
      <c r="A232" s="6" t="n"/>
      <c r="B232" s="6" t="n"/>
      <c r="C232" s="6" t="n"/>
      <c r="D232" s="6" t="n"/>
      <c r="E232" s="7" t="n"/>
      <c r="F232" s="8">
        <f>IF($D232="","",IFERROR(VLOOKUP($D232,Lists!$A$2:$B$8,2,FALSE),""))</f>
        <v/>
      </c>
      <c r="G232" s="7">
        <f>IF(OR($E232="",$F232=""),"",$E232*$F232)</f>
        <v/>
      </c>
      <c r="H232" s="6" t="n"/>
      <c r="I232" s="9" t="n"/>
      <c r="J232" s="10" t="n"/>
      <c r="K232" s="10" t="n"/>
      <c r="L232" s="10" t="n"/>
      <c r="M232" s="11">
        <f>IF($L232="","",TODAY()-$L232)</f>
        <v/>
      </c>
      <c r="N232" s="9" t="n"/>
    </row>
    <row r="233" ht="20" customHeight="1">
      <c r="A233" s="6" t="n"/>
      <c r="B233" s="6" t="n"/>
      <c r="C233" s="6" t="n"/>
      <c r="D233" s="6" t="n"/>
      <c r="E233" s="7" t="n"/>
      <c r="F233" s="8">
        <f>IF($D233="","",IFERROR(VLOOKUP($D233,Lists!$A$2:$B$8,2,FALSE),""))</f>
        <v/>
      </c>
      <c r="G233" s="7">
        <f>IF(OR($E233="",$F233=""),"",$E233*$F233)</f>
        <v/>
      </c>
      <c r="H233" s="6" t="n"/>
      <c r="I233" s="9" t="n"/>
      <c r="J233" s="10" t="n"/>
      <c r="K233" s="10" t="n"/>
      <c r="L233" s="10" t="n"/>
      <c r="M233" s="11">
        <f>IF($L233="","",TODAY()-$L233)</f>
        <v/>
      </c>
      <c r="N233" s="9" t="n"/>
    </row>
    <row r="234" ht="20" customHeight="1">
      <c r="A234" s="6" t="n"/>
      <c r="B234" s="6" t="n"/>
      <c r="C234" s="6" t="n"/>
      <c r="D234" s="6" t="n"/>
      <c r="E234" s="7" t="n"/>
      <c r="F234" s="8">
        <f>IF($D234="","",IFERROR(VLOOKUP($D234,Lists!$A$2:$B$8,2,FALSE),""))</f>
        <v/>
      </c>
      <c r="G234" s="7">
        <f>IF(OR($E234="",$F234=""),"",$E234*$F234)</f>
        <v/>
      </c>
      <c r="H234" s="6" t="n"/>
      <c r="I234" s="9" t="n"/>
      <c r="J234" s="10" t="n"/>
      <c r="K234" s="10" t="n"/>
      <c r="L234" s="10" t="n"/>
      <c r="M234" s="11">
        <f>IF($L234="","",TODAY()-$L234)</f>
        <v/>
      </c>
      <c r="N234" s="9" t="n"/>
    </row>
    <row r="235" ht="20" customHeight="1">
      <c r="A235" s="6" t="n"/>
      <c r="B235" s="6" t="n"/>
      <c r="C235" s="6" t="n"/>
      <c r="D235" s="6" t="n"/>
      <c r="E235" s="7" t="n"/>
      <c r="F235" s="8">
        <f>IF($D235="","",IFERROR(VLOOKUP($D235,Lists!$A$2:$B$8,2,FALSE),""))</f>
        <v/>
      </c>
      <c r="G235" s="7">
        <f>IF(OR($E235="",$F235=""),"",$E235*$F235)</f>
        <v/>
      </c>
      <c r="H235" s="6" t="n"/>
      <c r="I235" s="9" t="n"/>
      <c r="J235" s="10" t="n"/>
      <c r="K235" s="10" t="n"/>
      <c r="L235" s="10" t="n"/>
      <c r="M235" s="11">
        <f>IF($L235="","",TODAY()-$L235)</f>
        <v/>
      </c>
      <c r="N235" s="9" t="n"/>
    </row>
    <row r="236" ht="20" customHeight="1">
      <c r="A236" s="6" t="n"/>
      <c r="B236" s="6" t="n"/>
      <c r="C236" s="6" t="n"/>
      <c r="D236" s="6" t="n"/>
      <c r="E236" s="7" t="n"/>
      <c r="F236" s="8">
        <f>IF($D236="","",IFERROR(VLOOKUP($D236,Lists!$A$2:$B$8,2,FALSE),""))</f>
        <v/>
      </c>
      <c r="G236" s="7">
        <f>IF(OR($E236="",$F236=""),"",$E236*$F236)</f>
        <v/>
      </c>
      <c r="H236" s="6" t="n"/>
      <c r="I236" s="9" t="n"/>
      <c r="J236" s="10" t="n"/>
      <c r="K236" s="10" t="n"/>
      <c r="L236" s="10" t="n"/>
      <c r="M236" s="11">
        <f>IF($L236="","",TODAY()-$L236)</f>
        <v/>
      </c>
      <c r="N236" s="9" t="n"/>
    </row>
    <row r="237" ht="20" customHeight="1">
      <c r="A237" s="6" t="n"/>
      <c r="B237" s="6" t="n"/>
      <c r="C237" s="6" t="n"/>
      <c r="D237" s="6" t="n"/>
      <c r="E237" s="7" t="n"/>
      <c r="F237" s="8">
        <f>IF($D237="","",IFERROR(VLOOKUP($D237,Lists!$A$2:$B$8,2,FALSE),""))</f>
        <v/>
      </c>
      <c r="G237" s="7">
        <f>IF(OR($E237="",$F237=""),"",$E237*$F237)</f>
        <v/>
      </c>
      <c r="H237" s="6" t="n"/>
      <c r="I237" s="9" t="n"/>
      <c r="J237" s="10" t="n"/>
      <c r="K237" s="10" t="n"/>
      <c r="L237" s="10" t="n"/>
      <c r="M237" s="11">
        <f>IF($L237="","",TODAY()-$L237)</f>
        <v/>
      </c>
      <c r="N237" s="9" t="n"/>
    </row>
    <row r="238" ht="20" customHeight="1">
      <c r="A238" s="6" t="n"/>
      <c r="B238" s="6" t="n"/>
      <c r="C238" s="6" t="n"/>
      <c r="D238" s="6" t="n"/>
      <c r="E238" s="7" t="n"/>
      <c r="F238" s="8">
        <f>IF($D238="","",IFERROR(VLOOKUP($D238,Lists!$A$2:$B$8,2,FALSE),""))</f>
        <v/>
      </c>
      <c r="G238" s="7">
        <f>IF(OR($E238="",$F238=""),"",$E238*$F238)</f>
        <v/>
      </c>
      <c r="H238" s="6" t="n"/>
      <c r="I238" s="9" t="n"/>
      <c r="J238" s="10" t="n"/>
      <c r="K238" s="10" t="n"/>
      <c r="L238" s="10" t="n"/>
      <c r="M238" s="11">
        <f>IF($L238="","",TODAY()-$L238)</f>
        <v/>
      </c>
      <c r="N238" s="9" t="n"/>
    </row>
    <row r="239" ht="20" customHeight="1">
      <c r="A239" s="6" t="n"/>
      <c r="B239" s="6" t="n"/>
      <c r="C239" s="6" t="n"/>
      <c r="D239" s="6" t="n"/>
      <c r="E239" s="7" t="n"/>
      <c r="F239" s="8">
        <f>IF($D239="","",IFERROR(VLOOKUP($D239,Lists!$A$2:$B$8,2,FALSE),""))</f>
        <v/>
      </c>
      <c r="G239" s="7">
        <f>IF(OR($E239="",$F239=""),"",$E239*$F239)</f>
        <v/>
      </c>
      <c r="H239" s="6" t="n"/>
      <c r="I239" s="9" t="n"/>
      <c r="J239" s="10" t="n"/>
      <c r="K239" s="10" t="n"/>
      <c r="L239" s="10" t="n"/>
      <c r="M239" s="11">
        <f>IF($L239="","",TODAY()-$L239)</f>
        <v/>
      </c>
      <c r="N239" s="9" t="n"/>
    </row>
    <row r="240" ht="20" customHeight="1">
      <c r="A240" s="6" t="n"/>
      <c r="B240" s="6" t="n"/>
      <c r="C240" s="6" t="n"/>
      <c r="D240" s="6" t="n"/>
      <c r="E240" s="7" t="n"/>
      <c r="F240" s="8">
        <f>IF($D240="","",IFERROR(VLOOKUP($D240,Lists!$A$2:$B$8,2,FALSE),""))</f>
        <v/>
      </c>
      <c r="G240" s="7">
        <f>IF(OR($E240="",$F240=""),"",$E240*$F240)</f>
        <v/>
      </c>
      <c r="H240" s="6" t="n"/>
      <c r="I240" s="9" t="n"/>
      <c r="J240" s="10" t="n"/>
      <c r="K240" s="10" t="n"/>
      <c r="L240" s="10" t="n"/>
      <c r="M240" s="11">
        <f>IF($L240="","",TODAY()-$L240)</f>
        <v/>
      </c>
      <c r="N240" s="9" t="n"/>
    </row>
    <row r="241" ht="20" customHeight="1">
      <c r="A241" s="6" t="n"/>
      <c r="B241" s="6" t="n"/>
      <c r="C241" s="6" t="n"/>
      <c r="D241" s="6" t="n"/>
      <c r="E241" s="7" t="n"/>
      <c r="F241" s="8">
        <f>IF($D241="","",IFERROR(VLOOKUP($D241,Lists!$A$2:$B$8,2,FALSE),""))</f>
        <v/>
      </c>
      <c r="G241" s="7">
        <f>IF(OR($E241="",$F241=""),"",$E241*$F241)</f>
        <v/>
      </c>
      <c r="H241" s="6" t="n"/>
      <c r="I241" s="9" t="n"/>
      <c r="J241" s="10" t="n"/>
      <c r="K241" s="10" t="n"/>
      <c r="L241" s="10" t="n"/>
      <c r="M241" s="11">
        <f>IF($L241="","",TODAY()-$L241)</f>
        <v/>
      </c>
      <c r="N241" s="9" t="n"/>
    </row>
    <row r="242" ht="20" customHeight="1">
      <c r="A242" s="6" t="n"/>
      <c r="B242" s="6" t="n"/>
      <c r="C242" s="6" t="n"/>
      <c r="D242" s="6" t="n"/>
      <c r="E242" s="7" t="n"/>
      <c r="F242" s="8">
        <f>IF($D242="","",IFERROR(VLOOKUP($D242,Lists!$A$2:$B$8,2,FALSE),""))</f>
        <v/>
      </c>
      <c r="G242" s="7">
        <f>IF(OR($E242="",$F242=""),"",$E242*$F242)</f>
        <v/>
      </c>
      <c r="H242" s="6" t="n"/>
      <c r="I242" s="9" t="n"/>
      <c r="J242" s="10" t="n"/>
      <c r="K242" s="10" t="n"/>
      <c r="L242" s="10" t="n"/>
      <c r="M242" s="11">
        <f>IF($L242="","",TODAY()-$L242)</f>
        <v/>
      </c>
      <c r="N242" s="9" t="n"/>
    </row>
    <row r="243" ht="20" customHeight="1">
      <c r="A243" s="6" t="n"/>
      <c r="B243" s="6" t="n"/>
      <c r="C243" s="6" t="n"/>
      <c r="D243" s="6" t="n"/>
      <c r="E243" s="7" t="n"/>
      <c r="F243" s="8">
        <f>IF($D243="","",IFERROR(VLOOKUP($D243,Lists!$A$2:$B$8,2,FALSE),""))</f>
        <v/>
      </c>
      <c r="G243" s="7">
        <f>IF(OR($E243="",$F243=""),"",$E243*$F243)</f>
        <v/>
      </c>
      <c r="H243" s="6" t="n"/>
      <c r="I243" s="9" t="n"/>
      <c r="J243" s="10" t="n"/>
      <c r="K243" s="10" t="n"/>
      <c r="L243" s="10" t="n"/>
      <c r="M243" s="11">
        <f>IF($L243="","",TODAY()-$L243)</f>
        <v/>
      </c>
      <c r="N243" s="9" t="n"/>
    </row>
    <row r="244" ht="20" customHeight="1">
      <c r="A244" s="6" t="n"/>
      <c r="B244" s="6" t="n"/>
      <c r="C244" s="6" t="n"/>
      <c r="D244" s="6" t="n"/>
      <c r="E244" s="7" t="n"/>
      <c r="F244" s="8">
        <f>IF($D244="","",IFERROR(VLOOKUP($D244,Lists!$A$2:$B$8,2,FALSE),""))</f>
        <v/>
      </c>
      <c r="G244" s="7">
        <f>IF(OR($E244="",$F244=""),"",$E244*$F244)</f>
        <v/>
      </c>
      <c r="H244" s="6" t="n"/>
      <c r="I244" s="9" t="n"/>
      <c r="J244" s="10" t="n"/>
      <c r="K244" s="10" t="n"/>
      <c r="L244" s="10" t="n"/>
      <c r="M244" s="11">
        <f>IF($L244="","",TODAY()-$L244)</f>
        <v/>
      </c>
      <c r="N244" s="9" t="n"/>
    </row>
    <row r="245" ht="20" customHeight="1">
      <c r="A245" s="6" t="n"/>
      <c r="B245" s="6" t="n"/>
      <c r="C245" s="6" t="n"/>
      <c r="D245" s="6" t="n"/>
      <c r="E245" s="7" t="n"/>
      <c r="F245" s="8">
        <f>IF($D245="","",IFERROR(VLOOKUP($D245,Lists!$A$2:$B$8,2,FALSE),""))</f>
        <v/>
      </c>
      <c r="G245" s="7">
        <f>IF(OR($E245="",$F245=""),"",$E245*$F245)</f>
        <v/>
      </c>
      <c r="H245" s="6" t="n"/>
      <c r="I245" s="9" t="n"/>
      <c r="J245" s="10" t="n"/>
      <c r="K245" s="10" t="n"/>
      <c r="L245" s="10" t="n"/>
      <c r="M245" s="11">
        <f>IF($L245="","",TODAY()-$L245)</f>
        <v/>
      </c>
      <c r="N245" s="9" t="n"/>
    </row>
    <row r="246" ht="20" customHeight="1">
      <c r="A246" s="6" t="n"/>
      <c r="B246" s="6" t="n"/>
      <c r="C246" s="6" t="n"/>
      <c r="D246" s="6" t="n"/>
      <c r="E246" s="7" t="n"/>
      <c r="F246" s="8">
        <f>IF($D246="","",IFERROR(VLOOKUP($D246,Lists!$A$2:$B$8,2,FALSE),""))</f>
        <v/>
      </c>
      <c r="G246" s="7">
        <f>IF(OR($E246="",$F246=""),"",$E246*$F246)</f>
        <v/>
      </c>
      <c r="H246" s="6" t="n"/>
      <c r="I246" s="9" t="n"/>
      <c r="J246" s="10" t="n"/>
      <c r="K246" s="10" t="n"/>
      <c r="L246" s="10" t="n"/>
      <c r="M246" s="11">
        <f>IF($L246="","",TODAY()-$L246)</f>
        <v/>
      </c>
      <c r="N246" s="9" t="n"/>
    </row>
    <row r="247" ht="20" customHeight="1">
      <c r="A247" s="6" t="n"/>
      <c r="B247" s="6" t="n"/>
      <c r="C247" s="6" t="n"/>
      <c r="D247" s="6" t="n"/>
      <c r="E247" s="7" t="n"/>
      <c r="F247" s="8">
        <f>IF($D247="","",IFERROR(VLOOKUP($D247,Lists!$A$2:$B$8,2,FALSE),""))</f>
        <v/>
      </c>
      <c r="G247" s="7">
        <f>IF(OR($E247="",$F247=""),"",$E247*$F247)</f>
        <v/>
      </c>
      <c r="H247" s="6" t="n"/>
      <c r="I247" s="9" t="n"/>
      <c r="J247" s="10" t="n"/>
      <c r="K247" s="10" t="n"/>
      <c r="L247" s="10" t="n"/>
      <c r="M247" s="11">
        <f>IF($L247="","",TODAY()-$L247)</f>
        <v/>
      </c>
      <c r="N247" s="9" t="n"/>
    </row>
    <row r="248" ht="20" customHeight="1">
      <c r="A248" s="6" t="n"/>
      <c r="B248" s="6" t="n"/>
      <c r="C248" s="6" t="n"/>
      <c r="D248" s="6" t="n"/>
      <c r="E248" s="7" t="n"/>
      <c r="F248" s="8">
        <f>IF($D248="","",IFERROR(VLOOKUP($D248,Lists!$A$2:$B$8,2,FALSE),""))</f>
        <v/>
      </c>
      <c r="G248" s="7">
        <f>IF(OR($E248="",$F248=""),"",$E248*$F248)</f>
        <v/>
      </c>
      <c r="H248" s="6" t="n"/>
      <c r="I248" s="9" t="n"/>
      <c r="J248" s="10" t="n"/>
      <c r="K248" s="10" t="n"/>
      <c r="L248" s="10" t="n"/>
      <c r="M248" s="11">
        <f>IF($L248="","",TODAY()-$L248)</f>
        <v/>
      </c>
      <c r="N248" s="9" t="n"/>
    </row>
    <row r="249" ht="20" customHeight="1">
      <c r="A249" s="6" t="n"/>
      <c r="B249" s="6" t="n"/>
      <c r="C249" s="6" t="n"/>
      <c r="D249" s="6" t="n"/>
      <c r="E249" s="7" t="n"/>
      <c r="F249" s="8">
        <f>IF($D249="","",IFERROR(VLOOKUP($D249,Lists!$A$2:$B$8,2,FALSE),""))</f>
        <v/>
      </c>
      <c r="G249" s="7">
        <f>IF(OR($E249="",$F249=""),"",$E249*$F249)</f>
        <v/>
      </c>
      <c r="H249" s="6" t="n"/>
      <c r="I249" s="9" t="n"/>
      <c r="J249" s="10" t="n"/>
      <c r="K249" s="10" t="n"/>
      <c r="L249" s="10" t="n"/>
      <c r="M249" s="11">
        <f>IF($L249="","",TODAY()-$L249)</f>
        <v/>
      </c>
      <c r="N249" s="9" t="n"/>
    </row>
    <row r="250" ht="20" customHeight="1">
      <c r="A250" s="6" t="n"/>
      <c r="B250" s="6" t="n"/>
      <c r="C250" s="6" t="n"/>
      <c r="D250" s="6" t="n"/>
      <c r="E250" s="7" t="n"/>
      <c r="F250" s="8">
        <f>IF($D250="","",IFERROR(VLOOKUP($D250,Lists!$A$2:$B$8,2,FALSE),""))</f>
        <v/>
      </c>
      <c r="G250" s="7">
        <f>IF(OR($E250="",$F250=""),"",$E250*$F250)</f>
        <v/>
      </c>
      <c r="H250" s="6" t="n"/>
      <c r="I250" s="9" t="n"/>
      <c r="J250" s="10" t="n"/>
      <c r="K250" s="10" t="n"/>
      <c r="L250" s="10" t="n"/>
      <c r="M250" s="11">
        <f>IF($L250="","",TODAY()-$L250)</f>
        <v/>
      </c>
      <c r="N250" s="9" t="n"/>
    </row>
    <row r="251" ht="20" customHeight="1">
      <c r="A251" s="6" t="n"/>
      <c r="B251" s="6" t="n"/>
      <c r="C251" s="6" t="n"/>
      <c r="D251" s="6" t="n"/>
      <c r="E251" s="7" t="n"/>
      <c r="F251" s="8">
        <f>IF($D251="","",IFERROR(VLOOKUP($D251,Lists!$A$2:$B$8,2,FALSE),""))</f>
        <v/>
      </c>
      <c r="G251" s="7">
        <f>IF(OR($E251="",$F251=""),"",$E251*$F251)</f>
        <v/>
      </c>
      <c r="H251" s="6" t="n"/>
      <c r="I251" s="9" t="n"/>
      <c r="J251" s="10" t="n"/>
      <c r="K251" s="10" t="n"/>
      <c r="L251" s="10" t="n"/>
      <c r="M251" s="11">
        <f>IF($L251="","",TODAY()-$L251)</f>
        <v/>
      </c>
      <c r="N251" s="9" t="n"/>
    </row>
    <row r="252" ht="20" customHeight="1">
      <c r="A252" s="6" t="n"/>
      <c r="B252" s="6" t="n"/>
      <c r="C252" s="6" t="n"/>
      <c r="D252" s="6" t="n"/>
      <c r="E252" s="7" t="n"/>
      <c r="F252" s="8">
        <f>IF($D252="","",IFERROR(VLOOKUP($D252,Lists!$A$2:$B$8,2,FALSE),""))</f>
        <v/>
      </c>
      <c r="G252" s="7">
        <f>IF(OR($E252="",$F252=""),"",$E252*$F252)</f>
        <v/>
      </c>
      <c r="H252" s="6" t="n"/>
      <c r="I252" s="9" t="n"/>
      <c r="J252" s="10" t="n"/>
      <c r="K252" s="10" t="n"/>
      <c r="L252" s="10" t="n"/>
      <c r="M252" s="11">
        <f>IF($L252="","",TODAY()-$L252)</f>
        <v/>
      </c>
      <c r="N252" s="9" t="n"/>
    </row>
    <row r="253" ht="20" customHeight="1">
      <c r="A253" s="6" t="n"/>
      <c r="B253" s="6" t="n"/>
      <c r="C253" s="6" t="n"/>
      <c r="D253" s="6" t="n"/>
      <c r="E253" s="7" t="n"/>
      <c r="F253" s="8">
        <f>IF($D253="","",IFERROR(VLOOKUP($D253,Lists!$A$2:$B$8,2,FALSE),""))</f>
        <v/>
      </c>
      <c r="G253" s="7">
        <f>IF(OR($E253="",$F253=""),"",$E253*$F253)</f>
        <v/>
      </c>
      <c r="H253" s="6" t="n"/>
      <c r="I253" s="9" t="n"/>
      <c r="J253" s="10" t="n"/>
      <c r="K253" s="10" t="n"/>
      <c r="L253" s="10" t="n"/>
      <c r="M253" s="11">
        <f>IF($L253="","",TODAY()-$L253)</f>
        <v/>
      </c>
      <c r="N253" s="9" t="n"/>
    </row>
    <row r="254" ht="20" customHeight="1">
      <c r="A254" s="6" t="n"/>
      <c r="B254" s="6" t="n"/>
      <c r="C254" s="6" t="n"/>
      <c r="D254" s="6" t="n"/>
      <c r="E254" s="7" t="n"/>
      <c r="F254" s="8">
        <f>IF($D254="","",IFERROR(VLOOKUP($D254,Lists!$A$2:$B$8,2,FALSE),""))</f>
        <v/>
      </c>
      <c r="G254" s="7">
        <f>IF(OR($E254="",$F254=""),"",$E254*$F254)</f>
        <v/>
      </c>
      <c r="H254" s="6" t="n"/>
      <c r="I254" s="9" t="n"/>
      <c r="J254" s="10" t="n"/>
      <c r="K254" s="10" t="n"/>
      <c r="L254" s="10" t="n"/>
      <c r="M254" s="11">
        <f>IF($L254="","",TODAY()-$L254)</f>
        <v/>
      </c>
      <c r="N254" s="9" t="n"/>
    </row>
    <row r="255" ht="20" customHeight="1">
      <c r="A255" s="6" t="n"/>
      <c r="B255" s="6" t="n"/>
      <c r="C255" s="6" t="n"/>
      <c r="D255" s="6" t="n"/>
      <c r="E255" s="7" t="n"/>
      <c r="F255" s="8">
        <f>IF($D255="","",IFERROR(VLOOKUP($D255,Lists!$A$2:$B$8,2,FALSE),""))</f>
        <v/>
      </c>
      <c r="G255" s="7">
        <f>IF(OR($E255="",$F255=""),"",$E255*$F255)</f>
        <v/>
      </c>
      <c r="H255" s="6" t="n"/>
      <c r="I255" s="9" t="n"/>
      <c r="J255" s="10" t="n"/>
      <c r="K255" s="10" t="n"/>
      <c r="L255" s="10" t="n"/>
      <c r="M255" s="11">
        <f>IF($L255="","",TODAY()-$L255)</f>
        <v/>
      </c>
      <c r="N255" s="9" t="n"/>
    </row>
    <row r="256" ht="20" customHeight="1">
      <c r="A256" s="6" t="n"/>
      <c r="B256" s="6" t="n"/>
      <c r="C256" s="6" t="n"/>
      <c r="D256" s="6" t="n"/>
      <c r="E256" s="7" t="n"/>
      <c r="F256" s="8">
        <f>IF($D256="","",IFERROR(VLOOKUP($D256,Lists!$A$2:$B$8,2,FALSE),""))</f>
        <v/>
      </c>
      <c r="G256" s="7">
        <f>IF(OR($E256="",$F256=""),"",$E256*$F256)</f>
        <v/>
      </c>
      <c r="H256" s="6" t="n"/>
      <c r="I256" s="9" t="n"/>
      <c r="J256" s="10" t="n"/>
      <c r="K256" s="10" t="n"/>
      <c r="L256" s="10" t="n"/>
      <c r="M256" s="11">
        <f>IF($L256="","",TODAY()-$L256)</f>
        <v/>
      </c>
      <c r="N256" s="9" t="n"/>
    </row>
    <row r="257" ht="20" customHeight="1">
      <c r="A257" s="6" t="n"/>
      <c r="B257" s="6" t="n"/>
      <c r="C257" s="6" t="n"/>
      <c r="D257" s="6" t="n"/>
      <c r="E257" s="7" t="n"/>
      <c r="F257" s="8">
        <f>IF($D257="","",IFERROR(VLOOKUP($D257,Lists!$A$2:$B$8,2,FALSE),""))</f>
        <v/>
      </c>
      <c r="G257" s="7">
        <f>IF(OR($E257="",$F257=""),"",$E257*$F257)</f>
        <v/>
      </c>
      <c r="H257" s="6" t="n"/>
      <c r="I257" s="9" t="n"/>
      <c r="J257" s="10" t="n"/>
      <c r="K257" s="10" t="n"/>
      <c r="L257" s="10" t="n"/>
      <c r="M257" s="11">
        <f>IF($L257="","",TODAY()-$L257)</f>
        <v/>
      </c>
      <c r="N257" s="9" t="n"/>
    </row>
    <row r="258" ht="20" customHeight="1">
      <c r="A258" s="6" t="n"/>
      <c r="B258" s="6" t="n"/>
      <c r="C258" s="6" t="n"/>
      <c r="D258" s="6" t="n"/>
      <c r="E258" s="7" t="n"/>
      <c r="F258" s="8">
        <f>IF($D258="","",IFERROR(VLOOKUP($D258,Lists!$A$2:$B$8,2,FALSE),""))</f>
        <v/>
      </c>
      <c r="G258" s="7">
        <f>IF(OR($E258="",$F258=""),"",$E258*$F258)</f>
        <v/>
      </c>
      <c r="H258" s="6" t="n"/>
      <c r="I258" s="9" t="n"/>
      <c r="J258" s="10" t="n"/>
      <c r="K258" s="10" t="n"/>
      <c r="L258" s="10" t="n"/>
      <c r="M258" s="11">
        <f>IF($L258="","",TODAY()-$L258)</f>
        <v/>
      </c>
      <c r="N258" s="9" t="n"/>
    </row>
    <row r="259" ht="20" customHeight="1">
      <c r="A259" s="6" t="n"/>
      <c r="B259" s="6" t="n"/>
      <c r="C259" s="6" t="n"/>
      <c r="D259" s="6" t="n"/>
      <c r="E259" s="7" t="n"/>
      <c r="F259" s="8">
        <f>IF($D259="","",IFERROR(VLOOKUP($D259,Lists!$A$2:$B$8,2,FALSE),""))</f>
        <v/>
      </c>
      <c r="G259" s="7">
        <f>IF(OR($E259="",$F259=""),"",$E259*$F259)</f>
        <v/>
      </c>
      <c r="H259" s="6" t="n"/>
      <c r="I259" s="9" t="n"/>
      <c r="J259" s="10" t="n"/>
      <c r="K259" s="10" t="n"/>
      <c r="L259" s="10" t="n"/>
      <c r="M259" s="11">
        <f>IF($L259="","",TODAY()-$L259)</f>
        <v/>
      </c>
      <c r="N259" s="9" t="n"/>
    </row>
    <row r="260" ht="20" customHeight="1">
      <c r="A260" s="6" t="n"/>
      <c r="B260" s="6" t="n"/>
      <c r="C260" s="6" t="n"/>
      <c r="D260" s="6" t="n"/>
      <c r="E260" s="7" t="n"/>
      <c r="F260" s="8">
        <f>IF($D260="","",IFERROR(VLOOKUP($D260,Lists!$A$2:$B$8,2,FALSE),""))</f>
        <v/>
      </c>
      <c r="G260" s="7">
        <f>IF(OR($E260="",$F260=""),"",$E260*$F260)</f>
        <v/>
      </c>
      <c r="H260" s="6" t="n"/>
      <c r="I260" s="9" t="n"/>
      <c r="J260" s="10" t="n"/>
      <c r="K260" s="10" t="n"/>
      <c r="L260" s="10" t="n"/>
      <c r="M260" s="11">
        <f>IF($L260="","",TODAY()-$L260)</f>
        <v/>
      </c>
      <c r="N260" s="9" t="n"/>
    </row>
    <row r="261" ht="20" customHeight="1">
      <c r="A261" s="6" t="n"/>
      <c r="B261" s="6" t="n"/>
      <c r="C261" s="6" t="n"/>
      <c r="D261" s="6" t="n"/>
      <c r="E261" s="7" t="n"/>
      <c r="F261" s="8">
        <f>IF($D261="","",IFERROR(VLOOKUP($D261,Lists!$A$2:$B$8,2,FALSE),""))</f>
        <v/>
      </c>
      <c r="G261" s="7">
        <f>IF(OR($E261="",$F261=""),"",$E261*$F261)</f>
        <v/>
      </c>
      <c r="H261" s="6" t="n"/>
      <c r="I261" s="9" t="n"/>
      <c r="J261" s="10" t="n"/>
      <c r="K261" s="10" t="n"/>
      <c r="L261" s="10" t="n"/>
      <c r="M261" s="11">
        <f>IF($L261="","",TODAY()-$L261)</f>
        <v/>
      </c>
      <c r="N261" s="9" t="n"/>
    </row>
    <row r="262" ht="20" customHeight="1">
      <c r="A262" s="6" t="n"/>
      <c r="B262" s="6" t="n"/>
      <c r="C262" s="6" t="n"/>
      <c r="D262" s="6" t="n"/>
      <c r="E262" s="7" t="n"/>
      <c r="F262" s="8">
        <f>IF($D262="","",IFERROR(VLOOKUP($D262,Lists!$A$2:$B$8,2,FALSE),""))</f>
        <v/>
      </c>
      <c r="G262" s="7">
        <f>IF(OR($E262="",$F262=""),"",$E262*$F262)</f>
        <v/>
      </c>
      <c r="H262" s="6" t="n"/>
      <c r="I262" s="9" t="n"/>
      <c r="J262" s="10" t="n"/>
      <c r="K262" s="10" t="n"/>
      <c r="L262" s="10" t="n"/>
      <c r="M262" s="11">
        <f>IF($L262="","",TODAY()-$L262)</f>
        <v/>
      </c>
      <c r="N262" s="9" t="n"/>
    </row>
    <row r="263" ht="20" customHeight="1">
      <c r="A263" s="6" t="n"/>
      <c r="B263" s="6" t="n"/>
      <c r="C263" s="6" t="n"/>
      <c r="D263" s="6" t="n"/>
      <c r="E263" s="7" t="n"/>
      <c r="F263" s="8">
        <f>IF($D263="","",IFERROR(VLOOKUP($D263,Lists!$A$2:$B$8,2,FALSE),""))</f>
        <v/>
      </c>
      <c r="G263" s="7">
        <f>IF(OR($E263="",$F263=""),"",$E263*$F263)</f>
        <v/>
      </c>
      <c r="H263" s="6" t="n"/>
      <c r="I263" s="9" t="n"/>
      <c r="J263" s="10" t="n"/>
      <c r="K263" s="10" t="n"/>
      <c r="L263" s="10" t="n"/>
      <c r="M263" s="11">
        <f>IF($L263="","",TODAY()-$L263)</f>
        <v/>
      </c>
      <c r="N263" s="9" t="n"/>
    </row>
    <row r="264" ht="20" customHeight="1">
      <c r="A264" s="6" t="n"/>
      <c r="B264" s="6" t="n"/>
      <c r="C264" s="6" t="n"/>
      <c r="D264" s="6" t="n"/>
      <c r="E264" s="7" t="n"/>
      <c r="F264" s="8">
        <f>IF($D264="","",IFERROR(VLOOKUP($D264,Lists!$A$2:$B$8,2,FALSE),""))</f>
        <v/>
      </c>
      <c r="G264" s="7">
        <f>IF(OR($E264="",$F264=""),"",$E264*$F264)</f>
        <v/>
      </c>
      <c r="H264" s="6" t="n"/>
      <c r="I264" s="9" t="n"/>
      <c r="J264" s="10" t="n"/>
      <c r="K264" s="10" t="n"/>
      <c r="L264" s="10" t="n"/>
      <c r="M264" s="11">
        <f>IF($L264="","",TODAY()-$L264)</f>
        <v/>
      </c>
      <c r="N264" s="9" t="n"/>
    </row>
    <row r="265" ht="20" customHeight="1">
      <c r="A265" s="6" t="n"/>
      <c r="B265" s="6" t="n"/>
      <c r="C265" s="6" t="n"/>
      <c r="D265" s="6" t="n"/>
      <c r="E265" s="7" t="n"/>
      <c r="F265" s="8">
        <f>IF($D265="","",IFERROR(VLOOKUP($D265,Lists!$A$2:$B$8,2,FALSE),""))</f>
        <v/>
      </c>
      <c r="G265" s="7">
        <f>IF(OR($E265="",$F265=""),"",$E265*$F265)</f>
        <v/>
      </c>
      <c r="H265" s="6" t="n"/>
      <c r="I265" s="9" t="n"/>
      <c r="J265" s="10" t="n"/>
      <c r="K265" s="10" t="n"/>
      <c r="L265" s="10" t="n"/>
      <c r="M265" s="11">
        <f>IF($L265="","",TODAY()-$L265)</f>
        <v/>
      </c>
      <c r="N265" s="9" t="n"/>
    </row>
    <row r="266" ht="20" customHeight="1">
      <c r="A266" s="6" t="n"/>
      <c r="B266" s="6" t="n"/>
      <c r="C266" s="6" t="n"/>
      <c r="D266" s="6" t="n"/>
      <c r="E266" s="7" t="n"/>
      <c r="F266" s="8">
        <f>IF($D266="","",IFERROR(VLOOKUP($D266,Lists!$A$2:$B$8,2,FALSE),""))</f>
        <v/>
      </c>
      <c r="G266" s="7">
        <f>IF(OR($E266="",$F266=""),"",$E266*$F266)</f>
        <v/>
      </c>
      <c r="H266" s="6" t="n"/>
      <c r="I266" s="9" t="n"/>
      <c r="J266" s="10" t="n"/>
      <c r="K266" s="10" t="n"/>
      <c r="L266" s="10" t="n"/>
      <c r="M266" s="11">
        <f>IF($L266="","",TODAY()-$L266)</f>
        <v/>
      </c>
      <c r="N266" s="9" t="n"/>
    </row>
    <row r="267" ht="20" customHeight="1">
      <c r="A267" s="6" t="n"/>
      <c r="B267" s="6" t="n"/>
      <c r="C267" s="6" t="n"/>
      <c r="D267" s="6" t="n"/>
      <c r="E267" s="7" t="n"/>
      <c r="F267" s="8">
        <f>IF($D267="","",IFERROR(VLOOKUP($D267,Lists!$A$2:$B$8,2,FALSE),""))</f>
        <v/>
      </c>
      <c r="G267" s="7">
        <f>IF(OR($E267="",$F267=""),"",$E267*$F267)</f>
        <v/>
      </c>
      <c r="H267" s="6" t="n"/>
      <c r="I267" s="9" t="n"/>
      <c r="J267" s="10" t="n"/>
      <c r="K267" s="10" t="n"/>
      <c r="L267" s="10" t="n"/>
      <c r="M267" s="11">
        <f>IF($L267="","",TODAY()-$L267)</f>
        <v/>
      </c>
      <c r="N267" s="9" t="n"/>
    </row>
    <row r="268" ht="20" customHeight="1">
      <c r="A268" s="6" t="n"/>
      <c r="B268" s="6" t="n"/>
      <c r="C268" s="6" t="n"/>
      <c r="D268" s="6" t="n"/>
      <c r="E268" s="7" t="n"/>
      <c r="F268" s="8">
        <f>IF($D268="","",IFERROR(VLOOKUP($D268,Lists!$A$2:$B$8,2,FALSE),""))</f>
        <v/>
      </c>
      <c r="G268" s="7">
        <f>IF(OR($E268="",$F268=""),"",$E268*$F268)</f>
        <v/>
      </c>
      <c r="H268" s="6" t="n"/>
      <c r="I268" s="9" t="n"/>
      <c r="J268" s="10" t="n"/>
      <c r="K268" s="10" t="n"/>
      <c r="L268" s="10" t="n"/>
      <c r="M268" s="11">
        <f>IF($L268="","",TODAY()-$L268)</f>
        <v/>
      </c>
      <c r="N268" s="9" t="n"/>
    </row>
    <row r="269" ht="20" customHeight="1">
      <c r="A269" s="6" t="n"/>
      <c r="B269" s="6" t="n"/>
      <c r="C269" s="6" t="n"/>
      <c r="D269" s="6" t="n"/>
      <c r="E269" s="7" t="n"/>
      <c r="F269" s="8">
        <f>IF($D269="","",IFERROR(VLOOKUP($D269,Lists!$A$2:$B$8,2,FALSE),""))</f>
        <v/>
      </c>
      <c r="G269" s="7">
        <f>IF(OR($E269="",$F269=""),"",$E269*$F269)</f>
        <v/>
      </c>
      <c r="H269" s="6" t="n"/>
      <c r="I269" s="9" t="n"/>
      <c r="J269" s="10" t="n"/>
      <c r="K269" s="10" t="n"/>
      <c r="L269" s="10" t="n"/>
      <c r="M269" s="11">
        <f>IF($L269="","",TODAY()-$L269)</f>
        <v/>
      </c>
      <c r="N269" s="9" t="n"/>
    </row>
    <row r="270" ht="20" customHeight="1">
      <c r="A270" s="6" t="n"/>
      <c r="B270" s="6" t="n"/>
      <c r="C270" s="6" t="n"/>
      <c r="D270" s="6" t="n"/>
      <c r="E270" s="7" t="n"/>
      <c r="F270" s="8">
        <f>IF($D270="","",IFERROR(VLOOKUP($D270,Lists!$A$2:$B$8,2,FALSE),""))</f>
        <v/>
      </c>
      <c r="G270" s="7">
        <f>IF(OR($E270="",$F270=""),"",$E270*$F270)</f>
        <v/>
      </c>
      <c r="H270" s="6" t="n"/>
      <c r="I270" s="9" t="n"/>
      <c r="J270" s="10" t="n"/>
      <c r="K270" s="10" t="n"/>
      <c r="L270" s="10" t="n"/>
      <c r="M270" s="11">
        <f>IF($L270="","",TODAY()-$L270)</f>
        <v/>
      </c>
      <c r="N270" s="9" t="n"/>
    </row>
    <row r="271" ht="20" customHeight="1">
      <c r="A271" s="6" t="n"/>
      <c r="B271" s="6" t="n"/>
      <c r="C271" s="6" t="n"/>
      <c r="D271" s="6" t="n"/>
      <c r="E271" s="7" t="n"/>
      <c r="F271" s="8">
        <f>IF($D271="","",IFERROR(VLOOKUP($D271,Lists!$A$2:$B$8,2,FALSE),""))</f>
        <v/>
      </c>
      <c r="G271" s="7">
        <f>IF(OR($E271="",$F271=""),"",$E271*$F271)</f>
        <v/>
      </c>
      <c r="H271" s="6" t="n"/>
      <c r="I271" s="9" t="n"/>
      <c r="J271" s="10" t="n"/>
      <c r="K271" s="10" t="n"/>
      <c r="L271" s="10" t="n"/>
      <c r="M271" s="11">
        <f>IF($L271="","",TODAY()-$L271)</f>
        <v/>
      </c>
      <c r="N271" s="9" t="n"/>
    </row>
    <row r="272" ht="20" customHeight="1">
      <c r="A272" s="6" t="n"/>
      <c r="B272" s="6" t="n"/>
      <c r="C272" s="6" t="n"/>
      <c r="D272" s="6" t="n"/>
      <c r="E272" s="7" t="n"/>
      <c r="F272" s="8">
        <f>IF($D272="","",IFERROR(VLOOKUP($D272,Lists!$A$2:$B$8,2,FALSE),""))</f>
        <v/>
      </c>
      <c r="G272" s="7">
        <f>IF(OR($E272="",$F272=""),"",$E272*$F272)</f>
        <v/>
      </c>
      <c r="H272" s="6" t="n"/>
      <c r="I272" s="9" t="n"/>
      <c r="J272" s="10" t="n"/>
      <c r="K272" s="10" t="n"/>
      <c r="L272" s="10" t="n"/>
      <c r="M272" s="11">
        <f>IF($L272="","",TODAY()-$L272)</f>
        <v/>
      </c>
      <c r="N272" s="9" t="n"/>
    </row>
    <row r="273" ht="20" customHeight="1">
      <c r="A273" s="6" t="n"/>
      <c r="B273" s="6" t="n"/>
      <c r="C273" s="6" t="n"/>
      <c r="D273" s="6" t="n"/>
      <c r="E273" s="7" t="n"/>
      <c r="F273" s="8">
        <f>IF($D273="","",IFERROR(VLOOKUP($D273,Lists!$A$2:$B$8,2,FALSE),""))</f>
        <v/>
      </c>
      <c r="G273" s="7">
        <f>IF(OR($E273="",$F273=""),"",$E273*$F273)</f>
        <v/>
      </c>
      <c r="H273" s="6" t="n"/>
      <c r="I273" s="9" t="n"/>
      <c r="J273" s="10" t="n"/>
      <c r="K273" s="10" t="n"/>
      <c r="L273" s="10" t="n"/>
      <c r="M273" s="11">
        <f>IF($L273="","",TODAY()-$L273)</f>
        <v/>
      </c>
      <c r="N273" s="9" t="n"/>
    </row>
    <row r="274" ht="20" customHeight="1">
      <c r="A274" s="6" t="n"/>
      <c r="B274" s="6" t="n"/>
      <c r="C274" s="6" t="n"/>
      <c r="D274" s="6" t="n"/>
      <c r="E274" s="7" t="n"/>
      <c r="F274" s="8">
        <f>IF($D274="","",IFERROR(VLOOKUP($D274,Lists!$A$2:$B$8,2,FALSE),""))</f>
        <v/>
      </c>
      <c r="G274" s="7">
        <f>IF(OR($E274="",$F274=""),"",$E274*$F274)</f>
        <v/>
      </c>
      <c r="H274" s="6" t="n"/>
      <c r="I274" s="9" t="n"/>
      <c r="J274" s="10" t="n"/>
      <c r="K274" s="10" t="n"/>
      <c r="L274" s="10" t="n"/>
      <c r="M274" s="11">
        <f>IF($L274="","",TODAY()-$L274)</f>
        <v/>
      </c>
      <c r="N274" s="9" t="n"/>
    </row>
    <row r="275" ht="20" customHeight="1">
      <c r="A275" s="6" t="n"/>
      <c r="B275" s="6" t="n"/>
      <c r="C275" s="6" t="n"/>
      <c r="D275" s="6" t="n"/>
      <c r="E275" s="7" t="n"/>
      <c r="F275" s="8">
        <f>IF($D275="","",IFERROR(VLOOKUP($D275,Lists!$A$2:$B$8,2,FALSE),""))</f>
        <v/>
      </c>
      <c r="G275" s="7">
        <f>IF(OR($E275="",$F275=""),"",$E275*$F275)</f>
        <v/>
      </c>
      <c r="H275" s="6" t="n"/>
      <c r="I275" s="9" t="n"/>
      <c r="J275" s="10" t="n"/>
      <c r="K275" s="10" t="n"/>
      <c r="L275" s="10" t="n"/>
      <c r="M275" s="11">
        <f>IF($L275="","",TODAY()-$L275)</f>
        <v/>
      </c>
      <c r="N275" s="9" t="n"/>
    </row>
    <row r="276" ht="20" customHeight="1">
      <c r="A276" s="6" t="n"/>
      <c r="B276" s="6" t="n"/>
      <c r="C276" s="6" t="n"/>
      <c r="D276" s="6" t="n"/>
      <c r="E276" s="7" t="n"/>
      <c r="F276" s="8">
        <f>IF($D276="","",IFERROR(VLOOKUP($D276,Lists!$A$2:$B$8,2,FALSE),""))</f>
        <v/>
      </c>
      <c r="G276" s="7">
        <f>IF(OR($E276="",$F276=""),"",$E276*$F276)</f>
        <v/>
      </c>
      <c r="H276" s="6" t="n"/>
      <c r="I276" s="9" t="n"/>
      <c r="J276" s="10" t="n"/>
      <c r="K276" s="10" t="n"/>
      <c r="L276" s="10" t="n"/>
      <c r="M276" s="11">
        <f>IF($L276="","",TODAY()-$L276)</f>
        <v/>
      </c>
      <c r="N276" s="9" t="n"/>
    </row>
    <row r="277" ht="20" customHeight="1">
      <c r="A277" s="6" t="n"/>
      <c r="B277" s="6" t="n"/>
      <c r="C277" s="6" t="n"/>
      <c r="D277" s="6" t="n"/>
      <c r="E277" s="7" t="n"/>
      <c r="F277" s="8">
        <f>IF($D277="","",IFERROR(VLOOKUP($D277,Lists!$A$2:$B$8,2,FALSE),""))</f>
        <v/>
      </c>
      <c r="G277" s="7">
        <f>IF(OR($E277="",$F277=""),"",$E277*$F277)</f>
        <v/>
      </c>
      <c r="H277" s="6" t="n"/>
      <c r="I277" s="9" t="n"/>
      <c r="J277" s="10" t="n"/>
      <c r="K277" s="10" t="n"/>
      <c r="L277" s="10" t="n"/>
      <c r="M277" s="11">
        <f>IF($L277="","",TODAY()-$L277)</f>
        <v/>
      </c>
      <c r="N277" s="9" t="n"/>
    </row>
    <row r="278" ht="20" customHeight="1">
      <c r="A278" s="6" t="n"/>
      <c r="B278" s="6" t="n"/>
      <c r="C278" s="6" t="n"/>
      <c r="D278" s="6" t="n"/>
      <c r="E278" s="7" t="n"/>
      <c r="F278" s="8">
        <f>IF($D278="","",IFERROR(VLOOKUP($D278,Lists!$A$2:$B$8,2,FALSE),""))</f>
        <v/>
      </c>
      <c r="G278" s="7">
        <f>IF(OR($E278="",$F278=""),"",$E278*$F278)</f>
        <v/>
      </c>
      <c r="H278" s="6" t="n"/>
      <c r="I278" s="9" t="n"/>
      <c r="J278" s="10" t="n"/>
      <c r="K278" s="10" t="n"/>
      <c r="L278" s="10" t="n"/>
      <c r="M278" s="11">
        <f>IF($L278="","",TODAY()-$L278)</f>
        <v/>
      </c>
      <c r="N278" s="9" t="n"/>
    </row>
    <row r="279" ht="20" customHeight="1">
      <c r="A279" s="6" t="n"/>
      <c r="B279" s="6" t="n"/>
      <c r="C279" s="6" t="n"/>
      <c r="D279" s="6" t="n"/>
      <c r="E279" s="7" t="n"/>
      <c r="F279" s="8">
        <f>IF($D279="","",IFERROR(VLOOKUP($D279,Lists!$A$2:$B$8,2,FALSE),""))</f>
        <v/>
      </c>
      <c r="G279" s="7">
        <f>IF(OR($E279="",$F279=""),"",$E279*$F279)</f>
        <v/>
      </c>
      <c r="H279" s="6" t="n"/>
      <c r="I279" s="9" t="n"/>
      <c r="J279" s="10" t="n"/>
      <c r="K279" s="10" t="n"/>
      <c r="L279" s="10" t="n"/>
      <c r="M279" s="11">
        <f>IF($L279="","",TODAY()-$L279)</f>
        <v/>
      </c>
      <c r="N279" s="9" t="n"/>
    </row>
    <row r="280" ht="20" customHeight="1">
      <c r="A280" s="6" t="n"/>
      <c r="B280" s="6" t="n"/>
      <c r="C280" s="6" t="n"/>
      <c r="D280" s="6" t="n"/>
      <c r="E280" s="7" t="n"/>
      <c r="F280" s="8">
        <f>IF($D280="","",IFERROR(VLOOKUP($D280,Lists!$A$2:$B$8,2,FALSE),""))</f>
        <v/>
      </c>
      <c r="G280" s="7">
        <f>IF(OR($E280="",$F280=""),"",$E280*$F280)</f>
        <v/>
      </c>
      <c r="H280" s="6" t="n"/>
      <c r="I280" s="9" t="n"/>
      <c r="J280" s="10" t="n"/>
      <c r="K280" s="10" t="n"/>
      <c r="L280" s="10" t="n"/>
      <c r="M280" s="11">
        <f>IF($L280="","",TODAY()-$L280)</f>
        <v/>
      </c>
      <c r="N280" s="9" t="n"/>
    </row>
    <row r="281" ht="20" customHeight="1">
      <c r="A281" s="6" t="n"/>
      <c r="B281" s="6" t="n"/>
      <c r="C281" s="6" t="n"/>
      <c r="D281" s="6" t="n"/>
      <c r="E281" s="7" t="n"/>
      <c r="F281" s="8">
        <f>IF($D281="","",IFERROR(VLOOKUP($D281,Lists!$A$2:$B$8,2,FALSE),""))</f>
        <v/>
      </c>
      <c r="G281" s="7">
        <f>IF(OR($E281="",$F281=""),"",$E281*$F281)</f>
        <v/>
      </c>
      <c r="H281" s="6" t="n"/>
      <c r="I281" s="9" t="n"/>
      <c r="J281" s="10" t="n"/>
      <c r="K281" s="10" t="n"/>
      <c r="L281" s="10" t="n"/>
      <c r="M281" s="11">
        <f>IF($L281="","",TODAY()-$L281)</f>
        <v/>
      </c>
      <c r="N281" s="9" t="n"/>
    </row>
    <row r="282" ht="20" customHeight="1">
      <c r="A282" s="6" t="n"/>
      <c r="B282" s="6" t="n"/>
      <c r="C282" s="6" t="n"/>
      <c r="D282" s="6" t="n"/>
      <c r="E282" s="7" t="n"/>
      <c r="F282" s="8">
        <f>IF($D282="","",IFERROR(VLOOKUP($D282,Lists!$A$2:$B$8,2,FALSE),""))</f>
        <v/>
      </c>
      <c r="G282" s="7">
        <f>IF(OR($E282="",$F282=""),"",$E282*$F282)</f>
        <v/>
      </c>
      <c r="H282" s="6" t="n"/>
      <c r="I282" s="9" t="n"/>
      <c r="J282" s="10" t="n"/>
      <c r="K282" s="10" t="n"/>
      <c r="L282" s="10" t="n"/>
      <c r="M282" s="11">
        <f>IF($L282="","",TODAY()-$L282)</f>
        <v/>
      </c>
      <c r="N282" s="9" t="n"/>
    </row>
    <row r="283" ht="20" customHeight="1">
      <c r="A283" s="6" t="n"/>
      <c r="B283" s="6" t="n"/>
      <c r="C283" s="6" t="n"/>
      <c r="D283" s="6" t="n"/>
      <c r="E283" s="7" t="n"/>
      <c r="F283" s="8">
        <f>IF($D283="","",IFERROR(VLOOKUP($D283,Lists!$A$2:$B$8,2,FALSE),""))</f>
        <v/>
      </c>
      <c r="G283" s="7">
        <f>IF(OR($E283="",$F283=""),"",$E283*$F283)</f>
        <v/>
      </c>
      <c r="H283" s="6" t="n"/>
      <c r="I283" s="9" t="n"/>
      <c r="J283" s="10" t="n"/>
      <c r="K283" s="10" t="n"/>
      <c r="L283" s="10" t="n"/>
      <c r="M283" s="11">
        <f>IF($L283="","",TODAY()-$L283)</f>
        <v/>
      </c>
      <c r="N283" s="9" t="n"/>
    </row>
    <row r="284" ht="20" customHeight="1">
      <c r="A284" s="6" t="n"/>
      <c r="B284" s="6" t="n"/>
      <c r="C284" s="6" t="n"/>
      <c r="D284" s="6" t="n"/>
      <c r="E284" s="7" t="n"/>
      <c r="F284" s="8">
        <f>IF($D284="","",IFERROR(VLOOKUP($D284,Lists!$A$2:$B$8,2,FALSE),""))</f>
        <v/>
      </c>
      <c r="G284" s="7">
        <f>IF(OR($E284="",$F284=""),"",$E284*$F284)</f>
        <v/>
      </c>
      <c r="H284" s="6" t="n"/>
      <c r="I284" s="9" t="n"/>
      <c r="J284" s="10" t="n"/>
      <c r="K284" s="10" t="n"/>
      <c r="L284" s="10" t="n"/>
      <c r="M284" s="11">
        <f>IF($L284="","",TODAY()-$L284)</f>
        <v/>
      </c>
      <c r="N284" s="9" t="n"/>
    </row>
    <row r="285" ht="20" customHeight="1">
      <c r="A285" s="6" t="n"/>
      <c r="B285" s="6" t="n"/>
      <c r="C285" s="6" t="n"/>
      <c r="D285" s="6" t="n"/>
      <c r="E285" s="7" t="n"/>
      <c r="F285" s="8">
        <f>IF($D285="","",IFERROR(VLOOKUP($D285,Lists!$A$2:$B$8,2,FALSE),""))</f>
        <v/>
      </c>
      <c r="G285" s="7">
        <f>IF(OR($E285="",$F285=""),"",$E285*$F285)</f>
        <v/>
      </c>
      <c r="H285" s="6" t="n"/>
      <c r="I285" s="9" t="n"/>
      <c r="J285" s="10" t="n"/>
      <c r="K285" s="10" t="n"/>
      <c r="L285" s="10" t="n"/>
      <c r="M285" s="11">
        <f>IF($L285="","",TODAY()-$L285)</f>
        <v/>
      </c>
      <c r="N285" s="9" t="n"/>
    </row>
    <row r="286" ht="20" customHeight="1">
      <c r="A286" s="6" t="n"/>
      <c r="B286" s="6" t="n"/>
      <c r="C286" s="6" t="n"/>
      <c r="D286" s="6" t="n"/>
      <c r="E286" s="7" t="n"/>
      <c r="F286" s="8">
        <f>IF($D286="","",IFERROR(VLOOKUP($D286,Lists!$A$2:$B$8,2,FALSE),""))</f>
        <v/>
      </c>
      <c r="G286" s="7">
        <f>IF(OR($E286="",$F286=""),"",$E286*$F286)</f>
        <v/>
      </c>
      <c r="H286" s="6" t="n"/>
      <c r="I286" s="9" t="n"/>
      <c r="J286" s="10" t="n"/>
      <c r="K286" s="10" t="n"/>
      <c r="L286" s="10" t="n"/>
      <c r="M286" s="11">
        <f>IF($L286="","",TODAY()-$L286)</f>
        <v/>
      </c>
      <c r="N286" s="9" t="n"/>
    </row>
    <row r="287" ht="20" customHeight="1">
      <c r="A287" s="6" t="n"/>
      <c r="B287" s="6" t="n"/>
      <c r="C287" s="6" t="n"/>
      <c r="D287" s="6" t="n"/>
      <c r="E287" s="7" t="n"/>
      <c r="F287" s="8">
        <f>IF($D287="","",IFERROR(VLOOKUP($D287,Lists!$A$2:$B$8,2,FALSE),""))</f>
        <v/>
      </c>
      <c r="G287" s="7">
        <f>IF(OR($E287="",$F287=""),"",$E287*$F287)</f>
        <v/>
      </c>
      <c r="H287" s="6" t="n"/>
      <c r="I287" s="9" t="n"/>
      <c r="J287" s="10" t="n"/>
      <c r="K287" s="10" t="n"/>
      <c r="L287" s="10" t="n"/>
      <c r="M287" s="11">
        <f>IF($L287="","",TODAY()-$L287)</f>
        <v/>
      </c>
      <c r="N287" s="9" t="n"/>
    </row>
    <row r="288" ht="20" customHeight="1">
      <c r="A288" s="6" t="n"/>
      <c r="B288" s="6" t="n"/>
      <c r="C288" s="6" t="n"/>
      <c r="D288" s="6" t="n"/>
      <c r="E288" s="7" t="n"/>
      <c r="F288" s="8">
        <f>IF($D288="","",IFERROR(VLOOKUP($D288,Lists!$A$2:$B$8,2,FALSE),""))</f>
        <v/>
      </c>
      <c r="G288" s="7">
        <f>IF(OR($E288="",$F288=""),"",$E288*$F288)</f>
        <v/>
      </c>
      <c r="H288" s="6" t="n"/>
      <c r="I288" s="9" t="n"/>
      <c r="J288" s="10" t="n"/>
      <c r="K288" s="10" t="n"/>
      <c r="L288" s="10" t="n"/>
      <c r="M288" s="11">
        <f>IF($L288="","",TODAY()-$L288)</f>
        <v/>
      </c>
      <c r="N288" s="9" t="n"/>
    </row>
    <row r="289" ht="20" customHeight="1">
      <c r="A289" s="6" t="n"/>
      <c r="B289" s="6" t="n"/>
      <c r="C289" s="6" t="n"/>
      <c r="D289" s="6" t="n"/>
      <c r="E289" s="7" t="n"/>
      <c r="F289" s="8">
        <f>IF($D289="","",IFERROR(VLOOKUP($D289,Lists!$A$2:$B$8,2,FALSE),""))</f>
        <v/>
      </c>
      <c r="G289" s="7">
        <f>IF(OR($E289="",$F289=""),"",$E289*$F289)</f>
        <v/>
      </c>
      <c r="H289" s="6" t="n"/>
      <c r="I289" s="9" t="n"/>
      <c r="J289" s="10" t="n"/>
      <c r="K289" s="10" t="n"/>
      <c r="L289" s="10" t="n"/>
      <c r="M289" s="11">
        <f>IF($L289="","",TODAY()-$L289)</f>
        <v/>
      </c>
      <c r="N289" s="9" t="n"/>
    </row>
    <row r="290" ht="20" customHeight="1">
      <c r="A290" s="6" t="n"/>
      <c r="B290" s="6" t="n"/>
      <c r="C290" s="6" t="n"/>
      <c r="D290" s="6" t="n"/>
      <c r="E290" s="7" t="n"/>
      <c r="F290" s="8">
        <f>IF($D290="","",IFERROR(VLOOKUP($D290,Lists!$A$2:$B$8,2,FALSE),""))</f>
        <v/>
      </c>
      <c r="G290" s="7">
        <f>IF(OR($E290="",$F290=""),"",$E290*$F290)</f>
        <v/>
      </c>
      <c r="H290" s="6" t="n"/>
      <c r="I290" s="9" t="n"/>
      <c r="J290" s="10" t="n"/>
      <c r="K290" s="10" t="n"/>
      <c r="L290" s="10" t="n"/>
      <c r="M290" s="11">
        <f>IF($L290="","",TODAY()-$L290)</f>
        <v/>
      </c>
      <c r="N290" s="9" t="n"/>
    </row>
    <row r="291" ht="20" customHeight="1">
      <c r="A291" s="6" t="n"/>
      <c r="B291" s="6" t="n"/>
      <c r="C291" s="6" t="n"/>
      <c r="D291" s="6" t="n"/>
      <c r="E291" s="7" t="n"/>
      <c r="F291" s="8">
        <f>IF($D291="","",IFERROR(VLOOKUP($D291,Lists!$A$2:$B$8,2,FALSE),""))</f>
        <v/>
      </c>
      <c r="G291" s="7">
        <f>IF(OR($E291="",$F291=""),"",$E291*$F291)</f>
        <v/>
      </c>
      <c r="H291" s="6" t="n"/>
      <c r="I291" s="9" t="n"/>
      <c r="J291" s="10" t="n"/>
      <c r="K291" s="10" t="n"/>
      <c r="L291" s="10" t="n"/>
      <c r="M291" s="11">
        <f>IF($L291="","",TODAY()-$L291)</f>
        <v/>
      </c>
      <c r="N291" s="9" t="n"/>
    </row>
    <row r="292" ht="20" customHeight="1">
      <c r="A292" s="6" t="n"/>
      <c r="B292" s="6" t="n"/>
      <c r="C292" s="6" t="n"/>
      <c r="D292" s="6" t="n"/>
      <c r="E292" s="7" t="n"/>
      <c r="F292" s="8">
        <f>IF($D292="","",IFERROR(VLOOKUP($D292,Lists!$A$2:$B$8,2,FALSE),""))</f>
        <v/>
      </c>
      <c r="G292" s="7">
        <f>IF(OR($E292="",$F292=""),"",$E292*$F292)</f>
        <v/>
      </c>
      <c r="H292" s="6" t="n"/>
      <c r="I292" s="9" t="n"/>
      <c r="J292" s="10" t="n"/>
      <c r="K292" s="10" t="n"/>
      <c r="L292" s="10" t="n"/>
      <c r="M292" s="11">
        <f>IF($L292="","",TODAY()-$L292)</f>
        <v/>
      </c>
      <c r="N292" s="9" t="n"/>
    </row>
    <row r="293" ht="20" customHeight="1">
      <c r="A293" s="6" t="n"/>
      <c r="B293" s="6" t="n"/>
      <c r="C293" s="6" t="n"/>
      <c r="D293" s="6" t="n"/>
      <c r="E293" s="7" t="n"/>
      <c r="F293" s="8">
        <f>IF($D293="","",IFERROR(VLOOKUP($D293,Lists!$A$2:$B$8,2,FALSE),""))</f>
        <v/>
      </c>
      <c r="G293" s="7">
        <f>IF(OR($E293="",$F293=""),"",$E293*$F293)</f>
        <v/>
      </c>
      <c r="H293" s="6" t="n"/>
      <c r="I293" s="9" t="n"/>
      <c r="J293" s="10" t="n"/>
      <c r="K293" s="10" t="n"/>
      <c r="L293" s="10" t="n"/>
      <c r="M293" s="11">
        <f>IF($L293="","",TODAY()-$L293)</f>
        <v/>
      </c>
      <c r="N293" s="9" t="n"/>
    </row>
    <row r="294" ht="20" customHeight="1">
      <c r="A294" s="6" t="n"/>
      <c r="B294" s="6" t="n"/>
      <c r="C294" s="6" t="n"/>
      <c r="D294" s="6" t="n"/>
      <c r="E294" s="7" t="n"/>
      <c r="F294" s="8">
        <f>IF($D294="","",IFERROR(VLOOKUP($D294,Lists!$A$2:$B$8,2,FALSE),""))</f>
        <v/>
      </c>
      <c r="G294" s="7">
        <f>IF(OR($E294="",$F294=""),"",$E294*$F294)</f>
        <v/>
      </c>
      <c r="H294" s="6" t="n"/>
      <c r="I294" s="9" t="n"/>
      <c r="J294" s="10" t="n"/>
      <c r="K294" s="10" t="n"/>
      <c r="L294" s="10" t="n"/>
      <c r="M294" s="11">
        <f>IF($L294="","",TODAY()-$L294)</f>
        <v/>
      </c>
      <c r="N294" s="9" t="n"/>
    </row>
    <row r="295" ht="20" customHeight="1">
      <c r="A295" s="6" t="n"/>
      <c r="B295" s="6" t="n"/>
      <c r="C295" s="6" t="n"/>
      <c r="D295" s="6" t="n"/>
      <c r="E295" s="7" t="n"/>
      <c r="F295" s="8">
        <f>IF($D295="","",IFERROR(VLOOKUP($D295,Lists!$A$2:$B$8,2,FALSE),""))</f>
        <v/>
      </c>
      <c r="G295" s="7">
        <f>IF(OR($E295="",$F295=""),"",$E295*$F295)</f>
        <v/>
      </c>
      <c r="H295" s="6" t="n"/>
      <c r="I295" s="9" t="n"/>
      <c r="J295" s="10" t="n"/>
      <c r="K295" s="10" t="n"/>
      <c r="L295" s="10" t="n"/>
      <c r="M295" s="11">
        <f>IF($L295="","",TODAY()-$L295)</f>
        <v/>
      </c>
      <c r="N295" s="9" t="n"/>
    </row>
    <row r="296" ht="20" customHeight="1">
      <c r="A296" s="6" t="n"/>
      <c r="B296" s="6" t="n"/>
      <c r="C296" s="6" t="n"/>
      <c r="D296" s="6" t="n"/>
      <c r="E296" s="7" t="n"/>
      <c r="F296" s="8">
        <f>IF($D296="","",IFERROR(VLOOKUP($D296,Lists!$A$2:$B$8,2,FALSE),""))</f>
        <v/>
      </c>
      <c r="G296" s="7">
        <f>IF(OR($E296="",$F296=""),"",$E296*$F296)</f>
        <v/>
      </c>
      <c r="H296" s="6" t="n"/>
      <c r="I296" s="9" t="n"/>
      <c r="J296" s="10" t="n"/>
      <c r="K296" s="10" t="n"/>
      <c r="L296" s="10" t="n"/>
      <c r="M296" s="11">
        <f>IF($L296="","",TODAY()-$L296)</f>
        <v/>
      </c>
      <c r="N296" s="9" t="n"/>
    </row>
    <row r="297" ht="20" customHeight="1">
      <c r="A297" s="6" t="n"/>
      <c r="B297" s="6" t="n"/>
      <c r="C297" s="6" t="n"/>
      <c r="D297" s="6" t="n"/>
      <c r="E297" s="7" t="n"/>
      <c r="F297" s="8">
        <f>IF($D297="","",IFERROR(VLOOKUP($D297,Lists!$A$2:$B$8,2,FALSE),""))</f>
        <v/>
      </c>
      <c r="G297" s="7">
        <f>IF(OR($E297="",$F297=""),"",$E297*$F297)</f>
        <v/>
      </c>
      <c r="H297" s="6" t="n"/>
      <c r="I297" s="9" t="n"/>
      <c r="J297" s="10" t="n"/>
      <c r="K297" s="10" t="n"/>
      <c r="L297" s="10" t="n"/>
      <c r="M297" s="11">
        <f>IF($L297="","",TODAY()-$L297)</f>
        <v/>
      </c>
      <c r="N297" s="9" t="n"/>
    </row>
    <row r="298" ht="20" customHeight="1">
      <c r="A298" s="6" t="n"/>
      <c r="B298" s="6" t="n"/>
      <c r="C298" s="6" t="n"/>
      <c r="D298" s="6" t="n"/>
      <c r="E298" s="7" t="n"/>
      <c r="F298" s="8">
        <f>IF($D298="","",IFERROR(VLOOKUP($D298,Lists!$A$2:$B$8,2,FALSE),""))</f>
        <v/>
      </c>
      <c r="G298" s="7">
        <f>IF(OR($E298="",$F298=""),"",$E298*$F298)</f>
        <v/>
      </c>
      <c r="H298" s="6" t="n"/>
      <c r="I298" s="9" t="n"/>
      <c r="J298" s="10" t="n"/>
      <c r="K298" s="10" t="n"/>
      <c r="L298" s="10" t="n"/>
      <c r="M298" s="11">
        <f>IF($L298="","",TODAY()-$L298)</f>
        <v/>
      </c>
      <c r="N298" s="9" t="n"/>
    </row>
    <row r="299" ht="20" customHeight="1">
      <c r="A299" s="6" t="n"/>
      <c r="B299" s="6" t="n"/>
      <c r="C299" s="6" t="n"/>
      <c r="D299" s="6" t="n"/>
      <c r="E299" s="7" t="n"/>
      <c r="F299" s="8">
        <f>IF($D299="","",IFERROR(VLOOKUP($D299,Lists!$A$2:$B$8,2,FALSE),""))</f>
        <v/>
      </c>
      <c r="G299" s="7">
        <f>IF(OR($E299="",$F299=""),"",$E299*$F299)</f>
        <v/>
      </c>
      <c r="H299" s="6" t="n"/>
      <c r="I299" s="9" t="n"/>
      <c r="J299" s="10" t="n"/>
      <c r="K299" s="10" t="n"/>
      <c r="L299" s="10" t="n"/>
      <c r="M299" s="11">
        <f>IF($L299="","",TODAY()-$L299)</f>
        <v/>
      </c>
      <c r="N299" s="9" t="n"/>
    </row>
    <row r="300" ht="20" customHeight="1">
      <c r="A300" s="6" t="n"/>
      <c r="B300" s="6" t="n"/>
      <c r="C300" s="6" t="n"/>
      <c r="D300" s="6" t="n"/>
      <c r="E300" s="7" t="n"/>
      <c r="F300" s="8">
        <f>IF($D300="","",IFERROR(VLOOKUP($D300,Lists!$A$2:$B$8,2,FALSE),""))</f>
        <v/>
      </c>
      <c r="G300" s="7">
        <f>IF(OR($E300="",$F300=""),"",$E300*$F300)</f>
        <v/>
      </c>
      <c r="H300" s="6" t="n"/>
      <c r="I300" s="9" t="n"/>
      <c r="J300" s="10" t="n"/>
      <c r="K300" s="10" t="n"/>
      <c r="L300" s="10" t="n"/>
      <c r="M300" s="11">
        <f>IF($L300="","",TODAY()-$L300)</f>
        <v/>
      </c>
      <c r="N300" s="9" t="n"/>
    </row>
  </sheetData>
  <autoFilter ref="A1:N300"/>
  <conditionalFormatting sqref="M2:M300">
    <cfRule type="expression" priority="1" dxfId="0">
      <formula>AND(AND($D2&lt;&gt;"",$D2&lt;&gt;"Closed Deal: Won",$D2&lt;&gt;"Dead: Maybe Follow Up"),ISNUMBER($M2),$M2&gt;=30)</formula>
    </cfRule>
    <cfRule type="expression" priority="2" dxfId="1">
      <formula>AND(AND($D2&lt;&gt;"",$D2&lt;&gt;"Closed Deal: Won",$D2&lt;&gt;"Dead: Maybe Follow Up"),ISNUMBER($M2),$M2&gt;=14)</formula>
    </cfRule>
  </conditionalFormatting>
  <conditionalFormatting sqref="J2:J300">
    <cfRule type="expression" priority="3" dxfId="0">
      <formula>AND(AND($D2&lt;&gt;"",$D2&lt;&gt;"Closed Deal: Won",$D2&lt;&gt;"Dead: Maybe Follow Up"),$J2&lt;&gt;"",$J2&lt;TODAY())</formula>
    </cfRule>
  </conditionalFormatting>
  <dataValidations count="2">
    <dataValidation sqref="D2:D300" showDropDown="0" showInputMessage="0" showErrorMessage="0" allowBlank="1" error="Pick a stage from the list, or add yours on the Lists tab." type="list">
      <formula1>=Lists!$A$2:$A$8</formula1>
    </dataValidation>
    <dataValidation sqref="H2:H300" showDropDown="0" showInputMessage="0" showErrorMessage="0" allowBlank="1" type="list">
      <formula1>=Lists!$D$2:$D$8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6" customWidth="1" min="3" max="3"/>
    <col width="16" customWidth="1" min="4" max="4"/>
  </cols>
  <sheetData>
    <row r="1">
      <c r="A1" s="12" t="inlineStr">
        <is>
          <t>Pipeline summary</t>
        </is>
      </c>
    </row>
    <row r="2">
      <c r="A2" s="13" t="inlineStr">
        <is>
          <t>Everything here updates itself. Don't type in the blue numbers.</t>
        </is>
      </c>
    </row>
    <row r="4" ht="26" customHeight="1">
      <c r="A4" s="5" t="inlineStr">
        <is>
          <t>Stage</t>
        </is>
      </c>
      <c r="B4" s="5" t="inlineStr">
        <is>
          <t>Deals</t>
        </is>
      </c>
      <c r="C4" s="5" t="inlineStr">
        <is>
          <t>Value</t>
        </is>
      </c>
      <c r="D4" s="5" t="inlineStr">
        <is>
          <t>Weighted</t>
        </is>
      </c>
    </row>
    <row r="5">
      <c r="A5" s="14">
        <f>Lists!A2</f>
        <v/>
      </c>
      <c r="B5" s="15">
        <f>COUNTIF('Sales Tracker'!$D$2:$D$300,$A5)</f>
        <v/>
      </c>
      <c r="C5" s="16">
        <f>SUMIF('Sales Tracker'!$D$2:$D$300,$A5,'Sales Tracker'!$E$2:$E$300)</f>
        <v/>
      </c>
      <c r="D5" s="16">
        <f>SUMIF('Sales Tracker'!$D$2:$D$300,$A5,'Sales Tracker'!$G$2:$G$300)</f>
        <v/>
      </c>
    </row>
    <row r="6">
      <c r="A6" s="14">
        <f>Lists!A3</f>
        <v/>
      </c>
      <c r="B6" s="15">
        <f>COUNTIF('Sales Tracker'!$D$2:$D$300,$A6)</f>
        <v/>
      </c>
      <c r="C6" s="16">
        <f>SUMIF('Sales Tracker'!$D$2:$D$300,$A6,'Sales Tracker'!$E$2:$E$300)</f>
        <v/>
      </c>
      <c r="D6" s="16">
        <f>SUMIF('Sales Tracker'!$D$2:$D$300,$A6,'Sales Tracker'!$G$2:$G$300)</f>
        <v/>
      </c>
    </row>
    <row r="7">
      <c r="A7" s="14">
        <f>Lists!A4</f>
        <v/>
      </c>
      <c r="B7" s="15">
        <f>COUNTIF('Sales Tracker'!$D$2:$D$300,$A7)</f>
        <v/>
      </c>
      <c r="C7" s="16">
        <f>SUMIF('Sales Tracker'!$D$2:$D$300,$A7,'Sales Tracker'!$E$2:$E$300)</f>
        <v/>
      </c>
      <c r="D7" s="16">
        <f>SUMIF('Sales Tracker'!$D$2:$D$300,$A7,'Sales Tracker'!$G$2:$G$300)</f>
        <v/>
      </c>
    </row>
    <row r="8">
      <c r="A8" s="14">
        <f>Lists!A5</f>
        <v/>
      </c>
      <c r="B8" s="15">
        <f>COUNTIF('Sales Tracker'!$D$2:$D$300,$A8)</f>
        <v/>
      </c>
      <c r="C8" s="16">
        <f>SUMIF('Sales Tracker'!$D$2:$D$300,$A8,'Sales Tracker'!$E$2:$E$300)</f>
        <v/>
      </c>
      <c r="D8" s="16">
        <f>SUMIF('Sales Tracker'!$D$2:$D$300,$A8,'Sales Tracker'!$G$2:$G$300)</f>
        <v/>
      </c>
    </row>
    <row r="9">
      <c r="A9" s="14">
        <f>Lists!A6</f>
        <v/>
      </c>
      <c r="B9" s="15">
        <f>COUNTIF('Sales Tracker'!$D$2:$D$300,$A9)</f>
        <v/>
      </c>
      <c r="C9" s="16">
        <f>SUMIF('Sales Tracker'!$D$2:$D$300,$A9,'Sales Tracker'!$E$2:$E$300)</f>
        <v/>
      </c>
      <c r="D9" s="16">
        <f>SUMIF('Sales Tracker'!$D$2:$D$300,$A9,'Sales Tracker'!$G$2:$G$300)</f>
        <v/>
      </c>
    </row>
    <row r="10">
      <c r="A10" s="14">
        <f>Lists!A7</f>
        <v/>
      </c>
      <c r="B10" s="15">
        <f>COUNTIF('Sales Tracker'!$D$2:$D$300,$A10)</f>
        <v/>
      </c>
      <c r="C10" s="16">
        <f>SUMIF('Sales Tracker'!$D$2:$D$300,$A10,'Sales Tracker'!$E$2:$E$300)</f>
        <v/>
      </c>
      <c r="D10" s="16">
        <f>SUMIF('Sales Tracker'!$D$2:$D$300,$A10,'Sales Tracker'!$G$2:$G$300)</f>
        <v/>
      </c>
    </row>
    <row r="11">
      <c r="A11" s="14">
        <f>Lists!A8</f>
        <v/>
      </c>
      <c r="B11" s="15">
        <f>COUNTIF('Sales Tracker'!$D$2:$D$300,$A11)</f>
        <v/>
      </c>
      <c r="C11" s="16">
        <f>SUMIF('Sales Tracker'!$D$2:$D$300,$A11,'Sales Tracker'!$E$2:$E$300)</f>
        <v/>
      </c>
      <c r="D11" s="16">
        <f>SUMIF('Sales Tracker'!$D$2:$D$300,$A11,'Sales Tracker'!$G$2:$G$300)</f>
        <v/>
      </c>
    </row>
    <row r="12">
      <c r="A12" s="17" t="inlineStr">
        <is>
          <t>Open pipeline</t>
        </is>
      </c>
      <c r="B12" s="17">
        <f>COUNTIF('Sales Tracker'!$D$2:$D$300,"New Deal")+COUNTIF('Sales Tracker'!$D$2:$D$300,"Meeting Scheduled")+COUNTIF('Sales Tracker'!$D$2:$D$300,"In Discussion")+COUNTIF('Sales Tracker'!$D$2:$D$300,"Proposal Sent")+COUNTIF('Sales Tracker'!$D$2:$D$300,"Contract Sent / In Legal")</f>
        <v/>
      </c>
      <c r="C12" s="18">
        <f>SUMIF('Sales Tracker'!$D$2:$D$300,"New Deal",'Sales Tracker'!$E$2:$E$300)+SUMIF('Sales Tracker'!$D$2:$D$300,"Meeting Scheduled",'Sales Tracker'!$E$2:$E$300)+SUMIF('Sales Tracker'!$D$2:$D$300,"In Discussion",'Sales Tracker'!$E$2:$E$300)+SUMIF('Sales Tracker'!$D$2:$D$300,"Proposal Sent",'Sales Tracker'!$E$2:$E$300)+SUMIF('Sales Tracker'!$D$2:$D$300,"Contract Sent / In Legal",'Sales Tracker'!$E$2:$E$300)</f>
        <v/>
      </c>
      <c r="D12" s="18">
        <f>SUMIF('Sales Tracker'!$D$2:$D$300,"New Deal",'Sales Tracker'!$G$2:$G$300)+SUMIF('Sales Tracker'!$D$2:$D$300,"Meeting Scheduled",'Sales Tracker'!$G$2:$G$300)+SUMIF('Sales Tracker'!$D$2:$D$300,"In Discussion",'Sales Tracker'!$G$2:$G$300)+SUMIF('Sales Tracker'!$D$2:$D$300,"Proposal Sent",'Sales Tracker'!$G$2:$G$300)+SUMIF('Sales Tracker'!$D$2:$D$300,"Contract Sent / In Legal",'Sales Tracker'!$G$2:$G$300)</f>
        <v/>
      </c>
    </row>
    <row r="15">
      <c r="A15" s="19" t="inlineStr">
        <is>
          <t>What needs attention</t>
        </is>
      </c>
    </row>
    <row r="16">
      <c r="A16" s="14" t="inlineStr">
        <is>
          <t>Open deals with no activity in 14+ days</t>
        </is>
      </c>
      <c r="B16" s="20">
        <f>SUMPRODUCT(('Sales Tracker'!$D$2:$D$300&lt;&gt;"")*('Sales Tracker'!$D$2:$D$300&lt;&gt;"Closed Deal: Won")*('Sales Tracker'!$D$2:$D$300&lt;&gt;"Dead: Maybe Follow Up")*ISNUMBER('Sales Tracker'!$M$2:$M$300)*('Sales Tracker'!$M$2:$M$300&gt;=14))</f>
        <v/>
      </c>
    </row>
    <row r="17">
      <c r="A17" s="14" t="inlineStr">
        <is>
          <t>Open deals with no activity in 30+ days</t>
        </is>
      </c>
      <c r="B17" s="21">
        <f>SUMPRODUCT(('Sales Tracker'!$D$2:$D$300&lt;&gt;"")*('Sales Tracker'!$D$2:$D$300&lt;&gt;"Closed Deal: Won")*('Sales Tracker'!$D$2:$D$300&lt;&gt;"Dead: Maybe Follow Up")*ISNUMBER('Sales Tracker'!$M$2:$M$300)*('Sales Tracker'!$M$2:$M$300&gt;=30))</f>
        <v/>
      </c>
    </row>
    <row r="18">
      <c r="A18" s="14" t="inlineStr">
        <is>
          <t>Next steps now overdue</t>
        </is>
      </c>
      <c r="B18" s="21">
        <f>SUMPRODUCT(('Sales Tracker'!$D$2:$D$300&lt;&gt;"")*('Sales Tracker'!$D$2:$D$300&lt;&gt;"Closed Deal: Won")*('Sales Tracker'!$D$2:$D$300&lt;&gt;"Dead: Maybe Follow Up")*('Sales Tracker'!$J$2:$J$300&lt;&gt;"")*('Sales Tracker'!$J$2:$J$300&lt;TODAY()))</f>
        <v/>
      </c>
    </row>
    <row r="19">
      <c r="A19" s="14" t="inlineStr">
        <is>
          <t>Open deals with no next step at all</t>
        </is>
      </c>
      <c r="B19" s="20">
        <f>SUMPRODUCT(('Sales Tracker'!$D$2:$D$300&lt;&gt;"")*('Sales Tracker'!$D$2:$D$300&lt;&gt;"Closed Deal: Won")*('Sales Tracker'!$D$2:$D$300&lt;&gt;"Dead: Maybe Follow Up")*('Sales Tracker'!$I$2:$I$300=""))</f>
        <v/>
      </c>
    </row>
    <row r="20">
      <c r="A20" s="14" t="inlineStr">
        <is>
          <t>Won value (all time)</t>
        </is>
      </c>
      <c r="B20" s="22">
        <f>SUMIF('Sales Tracker'!$D$2:$D$300,"Closed Deal: Won",'Sales Tracker'!$E$2:$E$300)</f>
        <v/>
      </c>
    </row>
    <row r="23">
      <c r="A23" s="23" t="inlineStr">
        <is>
          <t>Want this as a board instead, with real deal history and no upkeep?</t>
        </is>
      </c>
    </row>
    <row r="24">
      <c r="A24" s="24" t="inlineStr">
        <is>
          <t>Create your own Dealboard free — getdealboard.com</t>
        </is>
      </c>
    </row>
  </sheetData>
  <hyperlinks>
    <hyperlink xmlns:r="http://schemas.openxmlformats.org/officeDocument/2006/relationships" ref="A24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0" customWidth="1" min="2" max="2"/>
    <col width="20" customWidth="1" min="3" max="3"/>
    <col width="14" customWidth="1" min="4" max="4"/>
    <col width="52" customWidth="1" min="5" max="5"/>
    <col width="34" customWidth="1" min="6" max="6"/>
    <col width="14" customWidth="1" min="7" max="7"/>
  </cols>
  <sheetData>
    <row r="1" ht="26" customHeight="1">
      <c r="A1" s="5" t="inlineStr">
        <is>
          <t>Date</t>
        </is>
      </c>
      <c r="B1" s="5" t="inlineStr">
        <is>
          <t>Deal</t>
        </is>
      </c>
      <c r="C1" s="5" t="inlineStr">
        <is>
          <t>Company</t>
        </is>
      </c>
      <c r="D1" s="5" t="inlineStr">
        <is>
          <t>Type</t>
        </is>
      </c>
      <c r="E1" s="5" t="inlineStr">
        <is>
          <t>What happened</t>
        </is>
      </c>
      <c r="F1" s="5" t="inlineStr">
        <is>
          <t>Next step</t>
        </is>
      </c>
      <c r="G1" s="5" t="inlineStr">
        <is>
          <t>Next step due</t>
        </is>
      </c>
    </row>
    <row r="2" ht="20" customHeight="1">
      <c r="A2" s="10">
        <f>TODAY()-2</f>
        <v/>
      </c>
      <c r="B2" s="6" t="inlineStr">
        <is>
          <t>Annual platform license</t>
        </is>
      </c>
      <c r="C2" s="6" t="inlineStr">
        <is>
          <t>Hooli</t>
        </is>
      </c>
      <c r="D2" s="6" t="inlineStr">
        <is>
          <t>Email</t>
        </is>
      </c>
      <c r="E2" s="9" t="inlineStr">
        <is>
          <t>Sent proposal v2 with the security addendum attached.</t>
        </is>
      </c>
      <c r="F2" s="9" t="inlineStr">
        <is>
          <t>Chase signature from procurement</t>
        </is>
      </c>
      <c r="G2" s="10">
        <f>TODAY()+13</f>
        <v/>
      </c>
    </row>
    <row r="3" ht="20" customHeight="1">
      <c r="A3" s="10">
        <f>TODAY()-1</f>
        <v/>
      </c>
      <c r="B3" s="6" t="inlineStr">
        <is>
          <t>Pilot — 25 seats</t>
        </is>
      </c>
      <c r="C3" s="6" t="inlineStr">
        <is>
          <t>Raviga Capital</t>
        </is>
      </c>
      <c r="D3" s="6" t="inlineStr">
        <is>
          <t>Call</t>
        </is>
      </c>
      <c r="E3" s="9" t="inlineStr">
        <is>
          <t>45 min with their ops lead. Wants a 60-day pilot first.</t>
        </is>
      </c>
      <c r="F3" s="9" t="inlineStr">
        <is>
          <t>Send the pilot scope doc</t>
        </is>
      </c>
      <c r="G3" s="10">
        <f>TODAY()+7</f>
        <v/>
      </c>
    </row>
    <row r="4" ht="20" customHeight="1">
      <c r="A4" s="10" t="n"/>
      <c r="B4" s="6" t="n"/>
      <c r="C4" s="6" t="n"/>
      <c r="D4" s="6" t="n"/>
      <c r="E4" s="9" t="n"/>
      <c r="F4" s="9" t="n"/>
      <c r="G4" s="10" t="n"/>
    </row>
    <row r="5" ht="20" customHeight="1">
      <c r="A5" s="10" t="n"/>
      <c r="B5" s="6" t="n"/>
      <c r="C5" s="6" t="n"/>
      <c r="D5" s="6" t="n"/>
      <c r="E5" s="9" t="n"/>
      <c r="F5" s="9" t="n"/>
      <c r="G5" s="10" t="n"/>
    </row>
    <row r="6" ht="20" customHeight="1">
      <c r="A6" s="10" t="n"/>
      <c r="B6" s="6" t="n"/>
      <c r="C6" s="6" t="n"/>
      <c r="D6" s="6" t="n"/>
      <c r="E6" s="9" t="n"/>
      <c r="F6" s="9" t="n"/>
      <c r="G6" s="10" t="n"/>
    </row>
    <row r="7" ht="20" customHeight="1">
      <c r="A7" s="10" t="n"/>
      <c r="B7" s="6" t="n"/>
      <c r="C7" s="6" t="n"/>
      <c r="D7" s="6" t="n"/>
      <c r="E7" s="9" t="n"/>
      <c r="F7" s="9" t="n"/>
      <c r="G7" s="10" t="n"/>
    </row>
    <row r="8" ht="20" customHeight="1">
      <c r="A8" s="10" t="n"/>
      <c r="B8" s="6" t="n"/>
      <c r="C8" s="6" t="n"/>
      <c r="D8" s="6" t="n"/>
      <c r="E8" s="9" t="n"/>
      <c r="F8" s="9" t="n"/>
      <c r="G8" s="10" t="n"/>
    </row>
    <row r="9" ht="20" customHeight="1">
      <c r="A9" s="10" t="n"/>
      <c r="B9" s="6" t="n"/>
      <c r="C9" s="6" t="n"/>
      <c r="D9" s="6" t="n"/>
      <c r="E9" s="9" t="n"/>
      <c r="F9" s="9" t="n"/>
      <c r="G9" s="10" t="n"/>
    </row>
    <row r="10" ht="20" customHeight="1">
      <c r="A10" s="10" t="n"/>
      <c r="B10" s="6" t="n"/>
      <c r="C10" s="6" t="n"/>
      <c r="D10" s="6" t="n"/>
      <c r="E10" s="9" t="n"/>
      <c r="F10" s="9" t="n"/>
      <c r="G10" s="10" t="n"/>
    </row>
    <row r="11" ht="20" customHeight="1">
      <c r="A11" s="10" t="n"/>
      <c r="B11" s="6" t="n"/>
      <c r="C11" s="6" t="n"/>
      <c r="D11" s="6" t="n"/>
      <c r="E11" s="9" t="n"/>
      <c r="F11" s="9" t="n"/>
      <c r="G11" s="10" t="n"/>
    </row>
    <row r="12" ht="20" customHeight="1">
      <c r="A12" s="10" t="n"/>
      <c r="B12" s="6" t="n"/>
      <c r="C12" s="6" t="n"/>
      <c r="D12" s="6" t="n"/>
      <c r="E12" s="9" t="n"/>
      <c r="F12" s="9" t="n"/>
      <c r="G12" s="10" t="n"/>
    </row>
    <row r="13" ht="20" customHeight="1">
      <c r="A13" s="10" t="n"/>
      <c r="B13" s="6" t="n"/>
      <c r="C13" s="6" t="n"/>
      <c r="D13" s="6" t="n"/>
      <c r="E13" s="9" t="n"/>
      <c r="F13" s="9" t="n"/>
      <c r="G13" s="10" t="n"/>
    </row>
    <row r="14" ht="20" customHeight="1">
      <c r="A14" s="10" t="n"/>
      <c r="B14" s="6" t="n"/>
      <c r="C14" s="6" t="n"/>
      <c r="D14" s="6" t="n"/>
      <c r="E14" s="9" t="n"/>
      <c r="F14" s="9" t="n"/>
      <c r="G14" s="10" t="n"/>
    </row>
    <row r="15" ht="20" customHeight="1">
      <c r="A15" s="10" t="n"/>
      <c r="B15" s="6" t="n"/>
      <c r="C15" s="6" t="n"/>
      <c r="D15" s="6" t="n"/>
      <c r="E15" s="9" t="n"/>
      <c r="F15" s="9" t="n"/>
      <c r="G15" s="10" t="n"/>
    </row>
    <row r="16" ht="20" customHeight="1">
      <c r="A16" s="10" t="n"/>
      <c r="B16" s="6" t="n"/>
      <c r="C16" s="6" t="n"/>
      <c r="D16" s="6" t="n"/>
      <c r="E16" s="9" t="n"/>
      <c r="F16" s="9" t="n"/>
      <c r="G16" s="10" t="n"/>
    </row>
    <row r="17" ht="20" customHeight="1">
      <c r="A17" s="10" t="n"/>
      <c r="B17" s="6" t="n"/>
      <c r="C17" s="6" t="n"/>
      <c r="D17" s="6" t="n"/>
      <c r="E17" s="9" t="n"/>
      <c r="F17" s="9" t="n"/>
      <c r="G17" s="10" t="n"/>
    </row>
    <row r="18" ht="20" customHeight="1">
      <c r="A18" s="10" t="n"/>
      <c r="B18" s="6" t="n"/>
      <c r="C18" s="6" t="n"/>
      <c r="D18" s="6" t="n"/>
      <c r="E18" s="9" t="n"/>
      <c r="F18" s="9" t="n"/>
      <c r="G18" s="10" t="n"/>
    </row>
    <row r="19" ht="20" customHeight="1">
      <c r="A19" s="10" t="n"/>
      <c r="B19" s="6" t="n"/>
      <c r="C19" s="6" t="n"/>
      <c r="D19" s="6" t="n"/>
      <c r="E19" s="9" t="n"/>
      <c r="F19" s="9" t="n"/>
      <c r="G19" s="10" t="n"/>
    </row>
    <row r="20" ht="20" customHeight="1">
      <c r="A20" s="10" t="n"/>
      <c r="B20" s="6" t="n"/>
      <c r="C20" s="6" t="n"/>
      <c r="D20" s="6" t="n"/>
      <c r="E20" s="9" t="n"/>
      <c r="F20" s="9" t="n"/>
      <c r="G20" s="10" t="n"/>
    </row>
    <row r="21" ht="20" customHeight="1">
      <c r="A21" s="10" t="n"/>
      <c r="B21" s="6" t="n"/>
      <c r="C21" s="6" t="n"/>
      <c r="D21" s="6" t="n"/>
      <c r="E21" s="9" t="n"/>
      <c r="F21" s="9" t="n"/>
      <c r="G21" s="10" t="n"/>
    </row>
    <row r="22" ht="20" customHeight="1">
      <c r="A22" s="10" t="n"/>
      <c r="B22" s="6" t="n"/>
      <c r="C22" s="6" t="n"/>
      <c r="D22" s="6" t="n"/>
      <c r="E22" s="9" t="n"/>
      <c r="F22" s="9" t="n"/>
      <c r="G22" s="10" t="n"/>
    </row>
    <row r="23" ht="20" customHeight="1">
      <c r="A23" s="10" t="n"/>
      <c r="B23" s="6" t="n"/>
      <c r="C23" s="6" t="n"/>
      <c r="D23" s="6" t="n"/>
      <c r="E23" s="9" t="n"/>
      <c r="F23" s="9" t="n"/>
      <c r="G23" s="10" t="n"/>
    </row>
    <row r="24" ht="20" customHeight="1">
      <c r="A24" s="10" t="n"/>
      <c r="B24" s="6" t="n"/>
      <c r="C24" s="6" t="n"/>
      <c r="D24" s="6" t="n"/>
      <c r="E24" s="9" t="n"/>
      <c r="F24" s="9" t="n"/>
      <c r="G24" s="10" t="n"/>
    </row>
    <row r="25" ht="20" customHeight="1">
      <c r="A25" s="10" t="n"/>
      <c r="B25" s="6" t="n"/>
      <c r="C25" s="6" t="n"/>
      <c r="D25" s="6" t="n"/>
      <c r="E25" s="9" t="n"/>
      <c r="F25" s="9" t="n"/>
      <c r="G25" s="10" t="n"/>
    </row>
    <row r="26" ht="20" customHeight="1">
      <c r="A26" s="10" t="n"/>
      <c r="B26" s="6" t="n"/>
      <c r="C26" s="6" t="n"/>
      <c r="D26" s="6" t="n"/>
      <c r="E26" s="9" t="n"/>
      <c r="F26" s="9" t="n"/>
      <c r="G26" s="10" t="n"/>
    </row>
    <row r="27" ht="20" customHeight="1">
      <c r="A27" s="10" t="n"/>
      <c r="B27" s="6" t="n"/>
      <c r="C27" s="6" t="n"/>
      <c r="D27" s="6" t="n"/>
      <c r="E27" s="9" t="n"/>
      <c r="F27" s="9" t="n"/>
      <c r="G27" s="10" t="n"/>
    </row>
    <row r="28" ht="20" customHeight="1">
      <c r="A28" s="10" t="n"/>
      <c r="B28" s="6" t="n"/>
      <c r="C28" s="6" t="n"/>
      <c r="D28" s="6" t="n"/>
      <c r="E28" s="9" t="n"/>
      <c r="F28" s="9" t="n"/>
      <c r="G28" s="10" t="n"/>
    </row>
    <row r="29" ht="20" customHeight="1">
      <c r="A29" s="10" t="n"/>
      <c r="B29" s="6" t="n"/>
      <c r="C29" s="6" t="n"/>
      <c r="D29" s="6" t="n"/>
      <c r="E29" s="9" t="n"/>
      <c r="F29" s="9" t="n"/>
      <c r="G29" s="10" t="n"/>
    </row>
    <row r="30" ht="20" customHeight="1">
      <c r="A30" s="10" t="n"/>
      <c r="B30" s="6" t="n"/>
      <c r="C30" s="6" t="n"/>
      <c r="D30" s="6" t="n"/>
      <c r="E30" s="9" t="n"/>
      <c r="F30" s="9" t="n"/>
      <c r="G30" s="10" t="n"/>
    </row>
    <row r="31" ht="20" customHeight="1">
      <c r="A31" s="10" t="n"/>
      <c r="B31" s="6" t="n"/>
      <c r="C31" s="6" t="n"/>
      <c r="D31" s="6" t="n"/>
      <c r="E31" s="9" t="n"/>
      <c r="F31" s="9" t="n"/>
      <c r="G31" s="10" t="n"/>
    </row>
    <row r="32" ht="20" customHeight="1">
      <c r="A32" s="10" t="n"/>
      <c r="B32" s="6" t="n"/>
      <c r="C32" s="6" t="n"/>
      <c r="D32" s="6" t="n"/>
      <c r="E32" s="9" t="n"/>
      <c r="F32" s="9" t="n"/>
      <c r="G32" s="10" t="n"/>
    </row>
    <row r="33" ht="20" customHeight="1">
      <c r="A33" s="10" t="n"/>
      <c r="B33" s="6" t="n"/>
      <c r="C33" s="6" t="n"/>
      <c r="D33" s="6" t="n"/>
      <c r="E33" s="9" t="n"/>
      <c r="F33" s="9" t="n"/>
      <c r="G33" s="10" t="n"/>
    </row>
    <row r="34" ht="20" customHeight="1">
      <c r="A34" s="10" t="n"/>
      <c r="B34" s="6" t="n"/>
      <c r="C34" s="6" t="n"/>
      <c r="D34" s="6" t="n"/>
      <c r="E34" s="9" t="n"/>
      <c r="F34" s="9" t="n"/>
      <c r="G34" s="10" t="n"/>
    </row>
    <row r="35" ht="20" customHeight="1">
      <c r="A35" s="10" t="n"/>
      <c r="B35" s="6" t="n"/>
      <c r="C35" s="6" t="n"/>
      <c r="D35" s="6" t="n"/>
      <c r="E35" s="9" t="n"/>
      <c r="F35" s="9" t="n"/>
      <c r="G35" s="10" t="n"/>
    </row>
    <row r="36" ht="20" customHeight="1">
      <c r="A36" s="10" t="n"/>
      <c r="B36" s="6" t="n"/>
      <c r="C36" s="6" t="n"/>
      <c r="D36" s="6" t="n"/>
      <c r="E36" s="9" t="n"/>
      <c r="F36" s="9" t="n"/>
      <c r="G36" s="10" t="n"/>
    </row>
    <row r="37" ht="20" customHeight="1">
      <c r="A37" s="10" t="n"/>
      <c r="B37" s="6" t="n"/>
      <c r="C37" s="6" t="n"/>
      <c r="D37" s="6" t="n"/>
      <c r="E37" s="9" t="n"/>
      <c r="F37" s="9" t="n"/>
      <c r="G37" s="10" t="n"/>
    </row>
    <row r="38" ht="20" customHeight="1">
      <c r="A38" s="10" t="n"/>
      <c r="B38" s="6" t="n"/>
      <c r="C38" s="6" t="n"/>
      <c r="D38" s="6" t="n"/>
      <c r="E38" s="9" t="n"/>
      <c r="F38" s="9" t="n"/>
      <c r="G38" s="10" t="n"/>
    </row>
    <row r="39" ht="20" customHeight="1">
      <c r="A39" s="10" t="n"/>
      <c r="B39" s="6" t="n"/>
      <c r="C39" s="6" t="n"/>
      <c r="D39" s="6" t="n"/>
      <c r="E39" s="9" t="n"/>
      <c r="F39" s="9" t="n"/>
      <c r="G39" s="10" t="n"/>
    </row>
    <row r="40" ht="20" customHeight="1">
      <c r="A40" s="10" t="n"/>
      <c r="B40" s="6" t="n"/>
      <c r="C40" s="6" t="n"/>
      <c r="D40" s="6" t="n"/>
      <c r="E40" s="9" t="n"/>
      <c r="F40" s="9" t="n"/>
      <c r="G40" s="10" t="n"/>
    </row>
    <row r="41" ht="20" customHeight="1">
      <c r="A41" s="10" t="n"/>
      <c r="B41" s="6" t="n"/>
      <c r="C41" s="6" t="n"/>
      <c r="D41" s="6" t="n"/>
      <c r="E41" s="9" t="n"/>
      <c r="F41" s="9" t="n"/>
      <c r="G41" s="10" t="n"/>
    </row>
    <row r="42" ht="20" customHeight="1">
      <c r="A42" s="10" t="n"/>
      <c r="B42" s="6" t="n"/>
      <c r="C42" s="6" t="n"/>
      <c r="D42" s="6" t="n"/>
      <c r="E42" s="9" t="n"/>
      <c r="F42" s="9" t="n"/>
      <c r="G42" s="10" t="n"/>
    </row>
    <row r="43" ht="20" customHeight="1">
      <c r="A43" s="10" t="n"/>
      <c r="B43" s="6" t="n"/>
      <c r="C43" s="6" t="n"/>
      <c r="D43" s="6" t="n"/>
      <c r="E43" s="9" t="n"/>
      <c r="F43" s="9" t="n"/>
      <c r="G43" s="10" t="n"/>
    </row>
    <row r="44" ht="20" customHeight="1">
      <c r="A44" s="10" t="n"/>
      <c r="B44" s="6" t="n"/>
      <c r="C44" s="6" t="n"/>
      <c r="D44" s="6" t="n"/>
      <c r="E44" s="9" t="n"/>
      <c r="F44" s="9" t="n"/>
      <c r="G44" s="10" t="n"/>
    </row>
    <row r="45" ht="20" customHeight="1">
      <c r="A45" s="10" t="n"/>
      <c r="B45" s="6" t="n"/>
      <c r="C45" s="6" t="n"/>
      <c r="D45" s="6" t="n"/>
      <c r="E45" s="9" t="n"/>
      <c r="F45" s="9" t="n"/>
      <c r="G45" s="10" t="n"/>
    </row>
    <row r="46" ht="20" customHeight="1">
      <c r="A46" s="10" t="n"/>
      <c r="B46" s="6" t="n"/>
      <c r="C46" s="6" t="n"/>
      <c r="D46" s="6" t="n"/>
      <c r="E46" s="9" t="n"/>
      <c r="F46" s="9" t="n"/>
      <c r="G46" s="10" t="n"/>
    </row>
    <row r="47" ht="20" customHeight="1">
      <c r="A47" s="10" t="n"/>
      <c r="B47" s="6" t="n"/>
      <c r="C47" s="6" t="n"/>
      <c r="D47" s="6" t="n"/>
      <c r="E47" s="9" t="n"/>
      <c r="F47" s="9" t="n"/>
      <c r="G47" s="10" t="n"/>
    </row>
    <row r="48" ht="20" customHeight="1">
      <c r="A48" s="10" t="n"/>
      <c r="B48" s="6" t="n"/>
      <c r="C48" s="6" t="n"/>
      <c r="D48" s="6" t="n"/>
      <c r="E48" s="9" t="n"/>
      <c r="F48" s="9" t="n"/>
      <c r="G48" s="10" t="n"/>
    </row>
    <row r="49" ht="20" customHeight="1">
      <c r="A49" s="10" t="n"/>
      <c r="B49" s="6" t="n"/>
      <c r="C49" s="6" t="n"/>
      <c r="D49" s="6" t="n"/>
      <c r="E49" s="9" t="n"/>
      <c r="F49" s="9" t="n"/>
      <c r="G49" s="10" t="n"/>
    </row>
    <row r="50" ht="20" customHeight="1">
      <c r="A50" s="10" t="n"/>
      <c r="B50" s="6" t="n"/>
      <c r="C50" s="6" t="n"/>
      <c r="D50" s="6" t="n"/>
      <c r="E50" s="9" t="n"/>
      <c r="F50" s="9" t="n"/>
      <c r="G50" s="10" t="n"/>
    </row>
    <row r="51" ht="20" customHeight="1">
      <c r="A51" s="10" t="n"/>
      <c r="B51" s="6" t="n"/>
      <c r="C51" s="6" t="n"/>
      <c r="D51" s="6" t="n"/>
      <c r="E51" s="9" t="n"/>
      <c r="F51" s="9" t="n"/>
      <c r="G51" s="10" t="n"/>
    </row>
    <row r="52" ht="20" customHeight="1">
      <c r="A52" s="10" t="n"/>
      <c r="B52" s="6" t="n"/>
      <c r="C52" s="6" t="n"/>
      <c r="D52" s="6" t="n"/>
      <c r="E52" s="9" t="n"/>
      <c r="F52" s="9" t="n"/>
      <c r="G52" s="10" t="n"/>
    </row>
    <row r="53" ht="20" customHeight="1">
      <c r="A53" s="10" t="n"/>
      <c r="B53" s="6" t="n"/>
      <c r="C53" s="6" t="n"/>
      <c r="D53" s="6" t="n"/>
      <c r="E53" s="9" t="n"/>
      <c r="F53" s="9" t="n"/>
      <c r="G53" s="10" t="n"/>
    </row>
    <row r="54" ht="20" customHeight="1">
      <c r="A54" s="10" t="n"/>
      <c r="B54" s="6" t="n"/>
      <c r="C54" s="6" t="n"/>
      <c r="D54" s="6" t="n"/>
      <c r="E54" s="9" t="n"/>
      <c r="F54" s="9" t="n"/>
      <c r="G54" s="10" t="n"/>
    </row>
    <row r="55" ht="20" customHeight="1">
      <c r="A55" s="10" t="n"/>
      <c r="B55" s="6" t="n"/>
      <c r="C55" s="6" t="n"/>
      <c r="D55" s="6" t="n"/>
      <c r="E55" s="9" t="n"/>
      <c r="F55" s="9" t="n"/>
      <c r="G55" s="10" t="n"/>
    </row>
    <row r="56" ht="20" customHeight="1">
      <c r="A56" s="10" t="n"/>
      <c r="B56" s="6" t="n"/>
      <c r="C56" s="6" t="n"/>
      <c r="D56" s="6" t="n"/>
      <c r="E56" s="9" t="n"/>
      <c r="F56" s="9" t="n"/>
      <c r="G56" s="10" t="n"/>
    </row>
    <row r="57" ht="20" customHeight="1">
      <c r="A57" s="10" t="n"/>
      <c r="B57" s="6" t="n"/>
      <c r="C57" s="6" t="n"/>
      <c r="D57" s="6" t="n"/>
      <c r="E57" s="9" t="n"/>
      <c r="F57" s="9" t="n"/>
      <c r="G57" s="10" t="n"/>
    </row>
    <row r="58" ht="20" customHeight="1">
      <c r="A58" s="10" t="n"/>
      <c r="B58" s="6" t="n"/>
      <c r="C58" s="6" t="n"/>
      <c r="D58" s="6" t="n"/>
      <c r="E58" s="9" t="n"/>
      <c r="F58" s="9" t="n"/>
      <c r="G58" s="10" t="n"/>
    </row>
    <row r="59" ht="20" customHeight="1">
      <c r="A59" s="10" t="n"/>
      <c r="B59" s="6" t="n"/>
      <c r="C59" s="6" t="n"/>
      <c r="D59" s="6" t="n"/>
      <c r="E59" s="9" t="n"/>
      <c r="F59" s="9" t="n"/>
      <c r="G59" s="10" t="n"/>
    </row>
    <row r="60" ht="20" customHeight="1">
      <c r="A60" s="10" t="n"/>
      <c r="B60" s="6" t="n"/>
      <c r="C60" s="6" t="n"/>
      <c r="D60" s="6" t="n"/>
      <c r="E60" s="9" t="n"/>
      <c r="F60" s="9" t="n"/>
      <c r="G60" s="10" t="n"/>
    </row>
    <row r="61" ht="20" customHeight="1">
      <c r="A61" s="10" t="n"/>
      <c r="B61" s="6" t="n"/>
      <c r="C61" s="6" t="n"/>
      <c r="D61" s="6" t="n"/>
      <c r="E61" s="9" t="n"/>
      <c r="F61" s="9" t="n"/>
      <c r="G61" s="10" t="n"/>
    </row>
    <row r="62" ht="20" customHeight="1">
      <c r="A62" s="10" t="n"/>
      <c r="B62" s="6" t="n"/>
      <c r="C62" s="6" t="n"/>
      <c r="D62" s="6" t="n"/>
      <c r="E62" s="9" t="n"/>
      <c r="F62" s="9" t="n"/>
      <c r="G62" s="10" t="n"/>
    </row>
    <row r="63" ht="20" customHeight="1">
      <c r="A63" s="10" t="n"/>
      <c r="B63" s="6" t="n"/>
      <c r="C63" s="6" t="n"/>
      <c r="D63" s="6" t="n"/>
      <c r="E63" s="9" t="n"/>
      <c r="F63" s="9" t="n"/>
      <c r="G63" s="10" t="n"/>
    </row>
    <row r="64" ht="20" customHeight="1">
      <c r="A64" s="10" t="n"/>
      <c r="B64" s="6" t="n"/>
      <c r="C64" s="6" t="n"/>
      <c r="D64" s="6" t="n"/>
      <c r="E64" s="9" t="n"/>
      <c r="F64" s="9" t="n"/>
      <c r="G64" s="10" t="n"/>
    </row>
    <row r="65" ht="20" customHeight="1">
      <c r="A65" s="10" t="n"/>
      <c r="B65" s="6" t="n"/>
      <c r="C65" s="6" t="n"/>
      <c r="D65" s="6" t="n"/>
      <c r="E65" s="9" t="n"/>
      <c r="F65" s="9" t="n"/>
      <c r="G65" s="10" t="n"/>
    </row>
    <row r="66" ht="20" customHeight="1">
      <c r="A66" s="10" t="n"/>
      <c r="B66" s="6" t="n"/>
      <c r="C66" s="6" t="n"/>
      <c r="D66" s="6" t="n"/>
      <c r="E66" s="9" t="n"/>
      <c r="F66" s="9" t="n"/>
      <c r="G66" s="10" t="n"/>
    </row>
    <row r="67" ht="20" customHeight="1">
      <c r="A67" s="10" t="n"/>
      <c r="B67" s="6" t="n"/>
      <c r="C67" s="6" t="n"/>
      <c r="D67" s="6" t="n"/>
      <c r="E67" s="9" t="n"/>
      <c r="F67" s="9" t="n"/>
      <c r="G67" s="10" t="n"/>
    </row>
    <row r="68" ht="20" customHeight="1">
      <c r="A68" s="10" t="n"/>
      <c r="B68" s="6" t="n"/>
      <c r="C68" s="6" t="n"/>
      <c r="D68" s="6" t="n"/>
      <c r="E68" s="9" t="n"/>
      <c r="F68" s="9" t="n"/>
      <c r="G68" s="10" t="n"/>
    </row>
    <row r="69" ht="20" customHeight="1">
      <c r="A69" s="10" t="n"/>
      <c r="B69" s="6" t="n"/>
      <c r="C69" s="6" t="n"/>
      <c r="D69" s="6" t="n"/>
      <c r="E69" s="9" t="n"/>
      <c r="F69" s="9" t="n"/>
      <c r="G69" s="10" t="n"/>
    </row>
    <row r="70" ht="20" customHeight="1">
      <c r="A70" s="10" t="n"/>
      <c r="B70" s="6" t="n"/>
      <c r="C70" s="6" t="n"/>
      <c r="D70" s="6" t="n"/>
      <c r="E70" s="9" t="n"/>
      <c r="F70" s="9" t="n"/>
      <c r="G70" s="10" t="n"/>
    </row>
    <row r="71" ht="20" customHeight="1">
      <c r="A71" s="10" t="n"/>
      <c r="B71" s="6" t="n"/>
      <c r="C71" s="6" t="n"/>
      <c r="D71" s="6" t="n"/>
      <c r="E71" s="9" t="n"/>
      <c r="F71" s="9" t="n"/>
      <c r="G71" s="10" t="n"/>
    </row>
    <row r="72" ht="20" customHeight="1">
      <c r="A72" s="10" t="n"/>
      <c r="B72" s="6" t="n"/>
      <c r="C72" s="6" t="n"/>
      <c r="D72" s="6" t="n"/>
      <c r="E72" s="9" t="n"/>
      <c r="F72" s="9" t="n"/>
      <c r="G72" s="10" t="n"/>
    </row>
    <row r="73" ht="20" customHeight="1">
      <c r="A73" s="10" t="n"/>
      <c r="B73" s="6" t="n"/>
      <c r="C73" s="6" t="n"/>
      <c r="D73" s="6" t="n"/>
      <c r="E73" s="9" t="n"/>
      <c r="F73" s="9" t="n"/>
      <c r="G73" s="10" t="n"/>
    </row>
    <row r="74" ht="20" customHeight="1">
      <c r="A74" s="10" t="n"/>
      <c r="B74" s="6" t="n"/>
      <c r="C74" s="6" t="n"/>
      <c r="D74" s="6" t="n"/>
      <c r="E74" s="9" t="n"/>
      <c r="F74" s="9" t="n"/>
      <c r="G74" s="10" t="n"/>
    </row>
    <row r="75" ht="20" customHeight="1">
      <c r="A75" s="10" t="n"/>
      <c r="B75" s="6" t="n"/>
      <c r="C75" s="6" t="n"/>
      <c r="D75" s="6" t="n"/>
      <c r="E75" s="9" t="n"/>
      <c r="F75" s="9" t="n"/>
      <c r="G75" s="10" t="n"/>
    </row>
    <row r="76" ht="20" customHeight="1">
      <c r="A76" s="10" t="n"/>
      <c r="B76" s="6" t="n"/>
      <c r="C76" s="6" t="n"/>
      <c r="D76" s="6" t="n"/>
      <c r="E76" s="9" t="n"/>
      <c r="F76" s="9" t="n"/>
      <c r="G76" s="10" t="n"/>
    </row>
    <row r="77" ht="20" customHeight="1">
      <c r="A77" s="10" t="n"/>
      <c r="B77" s="6" t="n"/>
      <c r="C77" s="6" t="n"/>
      <c r="D77" s="6" t="n"/>
      <c r="E77" s="9" t="n"/>
      <c r="F77" s="9" t="n"/>
      <c r="G77" s="10" t="n"/>
    </row>
    <row r="78" ht="20" customHeight="1">
      <c r="A78" s="10" t="n"/>
      <c r="B78" s="6" t="n"/>
      <c r="C78" s="6" t="n"/>
      <c r="D78" s="6" t="n"/>
      <c r="E78" s="9" t="n"/>
      <c r="F78" s="9" t="n"/>
      <c r="G78" s="10" t="n"/>
    </row>
    <row r="79" ht="20" customHeight="1">
      <c r="A79" s="10" t="n"/>
      <c r="B79" s="6" t="n"/>
      <c r="C79" s="6" t="n"/>
      <c r="D79" s="6" t="n"/>
      <c r="E79" s="9" t="n"/>
      <c r="F79" s="9" t="n"/>
      <c r="G79" s="10" t="n"/>
    </row>
    <row r="80" ht="20" customHeight="1">
      <c r="A80" s="10" t="n"/>
      <c r="B80" s="6" t="n"/>
      <c r="C80" s="6" t="n"/>
      <c r="D80" s="6" t="n"/>
      <c r="E80" s="9" t="n"/>
      <c r="F80" s="9" t="n"/>
      <c r="G80" s="10" t="n"/>
    </row>
    <row r="81" ht="20" customHeight="1">
      <c r="A81" s="10" t="n"/>
      <c r="B81" s="6" t="n"/>
      <c r="C81" s="6" t="n"/>
      <c r="D81" s="6" t="n"/>
      <c r="E81" s="9" t="n"/>
      <c r="F81" s="9" t="n"/>
      <c r="G81" s="10" t="n"/>
    </row>
    <row r="82" ht="20" customHeight="1">
      <c r="A82" s="10" t="n"/>
      <c r="B82" s="6" t="n"/>
      <c r="C82" s="6" t="n"/>
      <c r="D82" s="6" t="n"/>
      <c r="E82" s="9" t="n"/>
      <c r="F82" s="9" t="n"/>
      <c r="G82" s="10" t="n"/>
    </row>
    <row r="83" ht="20" customHeight="1">
      <c r="A83" s="10" t="n"/>
      <c r="B83" s="6" t="n"/>
      <c r="C83" s="6" t="n"/>
      <c r="D83" s="6" t="n"/>
      <c r="E83" s="9" t="n"/>
      <c r="F83" s="9" t="n"/>
      <c r="G83" s="10" t="n"/>
    </row>
    <row r="84" ht="20" customHeight="1">
      <c r="A84" s="10" t="n"/>
      <c r="B84" s="6" t="n"/>
      <c r="C84" s="6" t="n"/>
      <c r="D84" s="6" t="n"/>
      <c r="E84" s="9" t="n"/>
      <c r="F84" s="9" t="n"/>
      <c r="G84" s="10" t="n"/>
    </row>
    <row r="85" ht="20" customHeight="1">
      <c r="A85" s="10" t="n"/>
      <c r="B85" s="6" t="n"/>
      <c r="C85" s="6" t="n"/>
      <c r="D85" s="6" t="n"/>
      <c r="E85" s="9" t="n"/>
      <c r="F85" s="9" t="n"/>
      <c r="G85" s="10" t="n"/>
    </row>
    <row r="86" ht="20" customHeight="1">
      <c r="A86" s="10" t="n"/>
      <c r="B86" s="6" t="n"/>
      <c r="C86" s="6" t="n"/>
      <c r="D86" s="6" t="n"/>
      <c r="E86" s="9" t="n"/>
      <c r="F86" s="9" t="n"/>
      <c r="G86" s="10" t="n"/>
    </row>
    <row r="87" ht="20" customHeight="1">
      <c r="A87" s="10" t="n"/>
      <c r="B87" s="6" t="n"/>
      <c r="C87" s="6" t="n"/>
      <c r="D87" s="6" t="n"/>
      <c r="E87" s="9" t="n"/>
      <c r="F87" s="9" t="n"/>
      <c r="G87" s="10" t="n"/>
    </row>
    <row r="88" ht="20" customHeight="1">
      <c r="A88" s="10" t="n"/>
      <c r="B88" s="6" t="n"/>
      <c r="C88" s="6" t="n"/>
      <c r="D88" s="6" t="n"/>
      <c r="E88" s="9" t="n"/>
      <c r="F88" s="9" t="n"/>
      <c r="G88" s="10" t="n"/>
    </row>
    <row r="89" ht="20" customHeight="1">
      <c r="A89" s="10" t="n"/>
      <c r="B89" s="6" t="n"/>
      <c r="C89" s="6" t="n"/>
      <c r="D89" s="6" t="n"/>
      <c r="E89" s="9" t="n"/>
      <c r="F89" s="9" t="n"/>
      <c r="G89" s="10" t="n"/>
    </row>
    <row r="90" ht="20" customHeight="1">
      <c r="A90" s="10" t="n"/>
      <c r="B90" s="6" t="n"/>
      <c r="C90" s="6" t="n"/>
      <c r="D90" s="6" t="n"/>
      <c r="E90" s="9" t="n"/>
      <c r="F90" s="9" t="n"/>
      <c r="G90" s="10" t="n"/>
    </row>
    <row r="91" ht="20" customHeight="1">
      <c r="A91" s="10" t="n"/>
      <c r="B91" s="6" t="n"/>
      <c r="C91" s="6" t="n"/>
      <c r="D91" s="6" t="n"/>
      <c r="E91" s="9" t="n"/>
      <c r="F91" s="9" t="n"/>
      <c r="G91" s="10" t="n"/>
    </row>
    <row r="92" ht="20" customHeight="1">
      <c r="A92" s="10" t="n"/>
      <c r="B92" s="6" t="n"/>
      <c r="C92" s="6" t="n"/>
      <c r="D92" s="6" t="n"/>
      <c r="E92" s="9" t="n"/>
      <c r="F92" s="9" t="n"/>
      <c r="G92" s="10" t="n"/>
    </row>
    <row r="93" ht="20" customHeight="1">
      <c r="A93" s="10" t="n"/>
      <c r="B93" s="6" t="n"/>
      <c r="C93" s="6" t="n"/>
      <c r="D93" s="6" t="n"/>
      <c r="E93" s="9" t="n"/>
      <c r="F93" s="9" t="n"/>
      <c r="G93" s="10" t="n"/>
    </row>
    <row r="94" ht="20" customHeight="1">
      <c r="A94" s="10" t="n"/>
      <c r="B94" s="6" t="n"/>
      <c r="C94" s="6" t="n"/>
      <c r="D94" s="6" t="n"/>
      <c r="E94" s="9" t="n"/>
      <c r="F94" s="9" t="n"/>
      <c r="G94" s="10" t="n"/>
    </row>
    <row r="95" ht="20" customHeight="1">
      <c r="A95" s="10" t="n"/>
      <c r="B95" s="6" t="n"/>
      <c r="C95" s="6" t="n"/>
      <c r="D95" s="6" t="n"/>
      <c r="E95" s="9" t="n"/>
      <c r="F95" s="9" t="n"/>
      <c r="G95" s="10" t="n"/>
    </row>
    <row r="96" ht="20" customHeight="1">
      <c r="A96" s="10" t="n"/>
      <c r="B96" s="6" t="n"/>
      <c r="C96" s="6" t="n"/>
      <c r="D96" s="6" t="n"/>
      <c r="E96" s="9" t="n"/>
      <c r="F96" s="9" t="n"/>
      <c r="G96" s="10" t="n"/>
    </row>
    <row r="97" ht="20" customHeight="1">
      <c r="A97" s="10" t="n"/>
      <c r="B97" s="6" t="n"/>
      <c r="C97" s="6" t="n"/>
      <c r="D97" s="6" t="n"/>
      <c r="E97" s="9" t="n"/>
      <c r="F97" s="9" t="n"/>
      <c r="G97" s="10" t="n"/>
    </row>
    <row r="98" ht="20" customHeight="1">
      <c r="A98" s="10" t="n"/>
      <c r="B98" s="6" t="n"/>
      <c r="C98" s="6" t="n"/>
      <c r="D98" s="6" t="n"/>
      <c r="E98" s="9" t="n"/>
      <c r="F98" s="9" t="n"/>
      <c r="G98" s="10" t="n"/>
    </row>
    <row r="99" ht="20" customHeight="1">
      <c r="A99" s="10" t="n"/>
      <c r="B99" s="6" t="n"/>
      <c r="C99" s="6" t="n"/>
      <c r="D99" s="6" t="n"/>
      <c r="E99" s="9" t="n"/>
      <c r="F99" s="9" t="n"/>
      <c r="G99" s="10" t="n"/>
    </row>
    <row r="100" ht="20" customHeight="1">
      <c r="A100" s="10" t="n"/>
      <c r="B100" s="6" t="n"/>
      <c r="C100" s="6" t="n"/>
      <c r="D100" s="6" t="n"/>
      <c r="E100" s="9" t="n"/>
      <c r="F100" s="9" t="n"/>
      <c r="G100" s="10" t="n"/>
    </row>
    <row r="101" ht="20" customHeight="1">
      <c r="A101" s="10" t="n"/>
      <c r="B101" s="6" t="n"/>
      <c r="C101" s="6" t="n"/>
      <c r="D101" s="6" t="n"/>
      <c r="E101" s="9" t="n"/>
      <c r="F101" s="9" t="n"/>
      <c r="G101" s="10" t="n"/>
    </row>
    <row r="102" ht="20" customHeight="1">
      <c r="A102" s="10" t="n"/>
      <c r="B102" s="6" t="n"/>
      <c r="C102" s="6" t="n"/>
      <c r="D102" s="6" t="n"/>
      <c r="E102" s="9" t="n"/>
      <c r="F102" s="9" t="n"/>
      <c r="G102" s="10" t="n"/>
    </row>
    <row r="103" ht="20" customHeight="1">
      <c r="A103" s="10" t="n"/>
      <c r="B103" s="6" t="n"/>
      <c r="C103" s="6" t="n"/>
      <c r="D103" s="6" t="n"/>
      <c r="E103" s="9" t="n"/>
      <c r="F103" s="9" t="n"/>
      <c r="G103" s="10" t="n"/>
    </row>
    <row r="104" ht="20" customHeight="1">
      <c r="A104" s="10" t="n"/>
      <c r="B104" s="6" t="n"/>
      <c r="C104" s="6" t="n"/>
      <c r="D104" s="6" t="n"/>
      <c r="E104" s="9" t="n"/>
      <c r="F104" s="9" t="n"/>
      <c r="G104" s="10" t="n"/>
    </row>
    <row r="105" ht="20" customHeight="1">
      <c r="A105" s="10" t="n"/>
      <c r="B105" s="6" t="n"/>
      <c r="C105" s="6" t="n"/>
      <c r="D105" s="6" t="n"/>
      <c r="E105" s="9" t="n"/>
      <c r="F105" s="9" t="n"/>
      <c r="G105" s="10" t="n"/>
    </row>
    <row r="106" ht="20" customHeight="1">
      <c r="A106" s="10" t="n"/>
      <c r="B106" s="6" t="n"/>
      <c r="C106" s="6" t="n"/>
      <c r="D106" s="6" t="n"/>
      <c r="E106" s="9" t="n"/>
      <c r="F106" s="9" t="n"/>
      <c r="G106" s="10" t="n"/>
    </row>
    <row r="107" ht="20" customHeight="1">
      <c r="A107" s="10" t="n"/>
      <c r="B107" s="6" t="n"/>
      <c r="C107" s="6" t="n"/>
      <c r="D107" s="6" t="n"/>
      <c r="E107" s="9" t="n"/>
      <c r="F107" s="9" t="n"/>
      <c r="G107" s="10" t="n"/>
    </row>
    <row r="108" ht="20" customHeight="1">
      <c r="A108" s="10" t="n"/>
      <c r="B108" s="6" t="n"/>
      <c r="C108" s="6" t="n"/>
      <c r="D108" s="6" t="n"/>
      <c r="E108" s="9" t="n"/>
      <c r="F108" s="9" t="n"/>
      <c r="G108" s="10" t="n"/>
    </row>
    <row r="109" ht="20" customHeight="1">
      <c r="A109" s="10" t="n"/>
      <c r="B109" s="6" t="n"/>
      <c r="C109" s="6" t="n"/>
      <c r="D109" s="6" t="n"/>
      <c r="E109" s="9" t="n"/>
      <c r="F109" s="9" t="n"/>
      <c r="G109" s="10" t="n"/>
    </row>
    <row r="110" ht="20" customHeight="1">
      <c r="A110" s="10" t="n"/>
      <c r="B110" s="6" t="n"/>
      <c r="C110" s="6" t="n"/>
      <c r="D110" s="6" t="n"/>
      <c r="E110" s="9" t="n"/>
      <c r="F110" s="9" t="n"/>
      <c r="G110" s="10" t="n"/>
    </row>
    <row r="111" ht="20" customHeight="1">
      <c r="A111" s="10" t="n"/>
      <c r="B111" s="6" t="n"/>
      <c r="C111" s="6" t="n"/>
      <c r="D111" s="6" t="n"/>
      <c r="E111" s="9" t="n"/>
      <c r="F111" s="9" t="n"/>
      <c r="G111" s="10" t="n"/>
    </row>
    <row r="112" ht="20" customHeight="1">
      <c r="A112" s="10" t="n"/>
      <c r="B112" s="6" t="n"/>
      <c r="C112" s="6" t="n"/>
      <c r="D112" s="6" t="n"/>
      <c r="E112" s="9" t="n"/>
      <c r="F112" s="9" t="n"/>
      <c r="G112" s="10" t="n"/>
    </row>
    <row r="113" ht="20" customHeight="1">
      <c r="A113" s="10" t="n"/>
      <c r="B113" s="6" t="n"/>
      <c r="C113" s="6" t="n"/>
      <c r="D113" s="6" t="n"/>
      <c r="E113" s="9" t="n"/>
      <c r="F113" s="9" t="n"/>
      <c r="G113" s="10" t="n"/>
    </row>
    <row r="114" ht="20" customHeight="1">
      <c r="A114" s="10" t="n"/>
      <c r="B114" s="6" t="n"/>
      <c r="C114" s="6" t="n"/>
      <c r="D114" s="6" t="n"/>
      <c r="E114" s="9" t="n"/>
      <c r="F114" s="9" t="n"/>
      <c r="G114" s="10" t="n"/>
    </row>
    <row r="115" ht="20" customHeight="1">
      <c r="A115" s="10" t="n"/>
      <c r="B115" s="6" t="n"/>
      <c r="C115" s="6" t="n"/>
      <c r="D115" s="6" t="n"/>
      <c r="E115" s="9" t="n"/>
      <c r="F115" s="9" t="n"/>
      <c r="G115" s="10" t="n"/>
    </row>
    <row r="116" ht="20" customHeight="1">
      <c r="A116" s="10" t="n"/>
      <c r="B116" s="6" t="n"/>
      <c r="C116" s="6" t="n"/>
      <c r="D116" s="6" t="n"/>
      <c r="E116" s="9" t="n"/>
      <c r="F116" s="9" t="n"/>
      <c r="G116" s="10" t="n"/>
    </row>
    <row r="117" ht="20" customHeight="1">
      <c r="A117" s="10" t="n"/>
      <c r="B117" s="6" t="n"/>
      <c r="C117" s="6" t="n"/>
      <c r="D117" s="6" t="n"/>
      <c r="E117" s="9" t="n"/>
      <c r="F117" s="9" t="n"/>
      <c r="G117" s="10" t="n"/>
    </row>
    <row r="118" ht="20" customHeight="1">
      <c r="A118" s="10" t="n"/>
      <c r="B118" s="6" t="n"/>
      <c r="C118" s="6" t="n"/>
      <c r="D118" s="6" t="n"/>
      <c r="E118" s="9" t="n"/>
      <c r="F118" s="9" t="n"/>
      <c r="G118" s="10" t="n"/>
    </row>
    <row r="119" ht="20" customHeight="1">
      <c r="A119" s="10" t="n"/>
      <c r="B119" s="6" t="n"/>
      <c r="C119" s="6" t="n"/>
      <c r="D119" s="6" t="n"/>
      <c r="E119" s="9" t="n"/>
      <c r="F119" s="9" t="n"/>
      <c r="G119" s="10" t="n"/>
    </row>
    <row r="120" ht="20" customHeight="1">
      <c r="A120" s="10" t="n"/>
      <c r="B120" s="6" t="n"/>
      <c r="C120" s="6" t="n"/>
      <c r="D120" s="6" t="n"/>
      <c r="E120" s="9" t="n"/>
      <c r="F120" s="9" t="n"/>
      <c r="G120" s="10" t="n"/>
    </row>
    <row r="121" ht="20" customHeight="1">
      <c r="A121" s="10" t="n"/>
      <c r="B121" s="6" t="n"/>
      <c r="C121" s="6" t="n"/>
      <c r="D121" s="6" t="n"/>
      <c r="E121" s="9" t="n"/>
      <c r="F121" s="9" t="n"/>
      <c r="G121" s="10" t="n"/>
    </row>
    <row r="122" ht="20" customHeight="1">
      <c r="A122" s="10" t="n"/>
      <c r="B122" s="6" t="n"/>
      <c r="C122" s="6" t="n"/>
      <c r="D122" s="6" t="n"/>
      <c r="E122" s="9" t="n"/>
      <c r="F122" s="9" t="n"/>
      <c r="G122" s="10" t="n"/>
    </row>
    <row r="123" ht="20" customHeight="1">
      <c r="A123" s="10" t="n"/>
      <c r="B123" s="6" t="n"/>
      <c r="C123" s="6" t="n"/>
      <c r="D123" s="6" t="n"/>
      <c r="E123" s="9" t="n"/>
      <c r="F123" s="9" t="n"/>
      <c r="G123" s="10" t="n"/>
    </row>
    <row r="124" ht="20" customHeight="1">
      <c r="A124" s="10" t="n"/>
      <c r="B124" s="6" t="n"/>
      <c r="C124" s="6" t="n"/>
      <c r="D124" s="6" t="n"/>
      <c r="E124" s="9" t="n"/>
      <c r="F124" s="9" t="n"/>
      <c r="G124" s="10" t="n"/>
    </row>
    <row r="125" ht="20" customHeight="1">
      <c r="A125" s="10" t="n"/>
      <c r="B125" s="6" t="n"/>
      <c r="C125" s="6" t="n"/>
      <c r="D125" s="6" t="n"/>
      <c r="E125" s="9" t="n"/>
      <c r="F125" s="9" t="n"/>
      <c r="G125" s="10" t="n"/>
    </row>
    <row r="126" ht="20" customHeight="1">
      <c r="A126" s="10" t="n"/>
      <c r="B126" s="6" t="n"/>
      <c r="C126" s="6" t="n"/>
      <c r="D126" s="6" t="n"/>
      <c r="E126" s="9" t="n"/>
      <c r="F126" s="9" t="n"/>
      <c r="G126" s="10" t="n"/>
    </row>
    <row r="127" ht="20" customHeight="1">
      <c r="A127" s="10" t="n"/>
      <c r="B127" s="6" t="n"/>
      <c r="C127" s="6" t="n"/>
      <c r="D127" s="6" t="n"/>
      <c r="E127" s="9" t="n"/>
      <c r="F127" s="9" t="n"/>
      <c r="G127" s="10" t="n"/>
    </row>
    <row r="128" ht="20" customHeight="1">
      <c r="A128" s="10" t="n"/>
      <c r="B128" s="6" t="n"/>
      <c r="C128" s="6" t="n"/>
      <c r="D128" s="6" t="n"/>
      <c r="E128" s="9" t="n"/>
      <c r="F128" s="9" t="n"/>
      <c r="G128" s="10" t="n"/>
    </row>
    <row r="129" ht="20" customHeight="1">
      <c r="A129" s="10" t="n"/>
      <c r="B129" s="6" t="n"/>
      <c r="C129" s="6" t="n"/>
      <c r="D129" s="6" t="n"/>
      <c r="E129" s="9" t="n"/>
      <c r="F129" s="9" t="n"/>
      <c r="G129" s="10" t="n"/>
    </row>
    <row r="130" ht="20" customHeight="1">
      <c r="A130" s="10" t="n"/>
      <c r="B130" s="6" t="n"/>
      <c r="C130" s="6" t="n"/>
      <c r="D130" s="6" t="n"/>
      <c r="E130" s="9" t="n"/>
      <c r="F130" s="9" t="n"/>
      <c r="G130" s="10" t="n"/>
    </row>
    <row r="131" ht="20" customHeight="1">
      <c r="A131" s="10" t="n"/>
      <c r="B131" s="6" t="n"/>
      <c r="C131" s="6" t="n"/>
      <c r="D131" s="6" t="n"/>
      <c r="E131" s="9" t="n"/>
      <c r="F131" s="9" t="n"/>
      <c r="G131" s="10" t="n"/>
    </row>
    <row r="132" ht="20" customHeight="1">
      <c r="A132" s="10" t="n"/>
      <c r="B132" s="6" t="n"/>
      <c r="C132" s="6" t="n"/>
      <c r="D132" s="6" t="n"/>
      <c r="E132" s="9" t="n"/>
      <c r="F132" s="9" t="n"/>
      <c r="G132" s="10" t="n"/>
    </row>
    <row r="133" ht="20" customHeight="1">
      <c r="A133" s="10" t="n"/>
      <c r="B133" s="6" t="n"/>
      <c r="C133" s="6" t="n"/>
      <c r="D133" s="6" t="n"/>
      <c r="E133" s="9" t="n"/>
      <c r="F133" s="9" t="n"/>
      <c r="G133" s="10" t="n"/>
    </row>
    <row r="134" ht="20" customHeight="1">
      <c r="A134" s="10" t="n"/>
      <c r="B134" s="6" t="n"/>
      <c r="C134" s="6" t="n"/>
      <c r="D134" s="6" t="n"/>
      <c r="E134" s="9" t="n"/>
      <c r="F134" s="9" t="n"/>
      <c r="G134" s="10" t="n"/>
    </row>
    <row r="135" ht="20" customHeight="1">
      <c r="A135" s="10" t="n"/>
      <c r="B135" s="6" t="n"/>
      <c r="C135" s="6" t="n"/>
      <c r="D135" s="6" t="n"/>
      <c r="E135" s="9" t="n"/>
      <c r="F135" s="9" t="n"/>
      <c r="G135" s="10" t="n"/>
    </row>
    <row r="136" ht="20" customHeight="1">
      <c r="A136" s="10" t="n"/>
      <c r="B136" s="6" t="n"/>
      <c r="C136" s="6" t="n"/>
      <c r="D136" s="6" t="n"/>
      <c r="E136" s="9" t="n"/>
      <c r="F136" s="9" t="n"/>
      <c r="G136" s="10" t="n"/>
    </row>
    <row r="137" ht="20" customHeight="1">
      <c r="A137" s="10" t="n"/>
      <c r="B137" s="6" t="n"/>
      <c r="C137" s="6" t="n"/>
      <c r="D137" s="6" t="n"/>
      <c r="E137" s="9" t="n"/>
      <c r="F137" s="9" t="n"/>
      <c r="G137" s="10" t="n"/>
    </row>
    <row r="138" ht="20" customHeight="1">
      <c r="A138" s="10" t="n"/>
      <c r="B138" s="6" t="n"/>
      <c r="C138" s="6" t="n"/>
      <c r="D138" s="6" t="n"/>
      <c r="E138" s="9" t="n"/>
      <c r="F138" s="9" t="n"/>
      <c r="G138" s="10" t="n"/>
    </row>
    <row r="139" ht="20" customHeight="1">
      <c r="A139" s="10" t="n"/>
      <c r="B139" s="6" t="n"/>
      <c r="C139" s="6" t="n"/>
      <c r="D139" s="6" t="n"/>
      <c r="E139" s="9" t="n"/>
      <c r="F139" s="9" t="n"/>
      <c r="G139" s="10" t="n"/>
    </row>
    <row r="140" ht="20" customHeight="1">
      <c r="A140" s="10" t="n"/>
      <c r="B140" s="6" t="n"/>
      <c r="C140" s="6" t="n"/>
      <c r="D140" s="6" t="n"/>
      <c r="E140" s="9" t="n"/>
      <c r="F140" s="9" t="n"/>
      <c r="G140" s="10" t="n"/>
    </row>
    <row r="141" ht="20" customHeight="1">
      <c r="A141" s="10" t="n"/>
      <c r="B141" s="6" t="n"/>
      <c r="C141" s="6" t="n"/>
      <c r="D141" s="6" t="n"/>
      <c r="E141" s="9" t="n"/>
      <c r="F141" s="9" t="n"/>
      <c r="G141" s="10" t="n"/>
    </row>
    <row r="142" ht="20" customHeight="1">
      <c r="A142" s="10" t="n"/>
      <c r="B142" s="6" t="n"/>
      <c r="C142" s="6" t="n"/>
      <c r="D142" s="6" t="n"/>
      <c r="E142" s="9" t="n"/>
      <c r="F142" s="9" t="n"/>
      <c r="G142" s="10" t="n"/>
    </row>
    <row r="143" ht="20" customHeight="1">
      <c r="A143" s="10" t="n"/>
      <c r="B143" s="6" t="n"/>
      <c r="C143" s="6" t="n"/>
      <c r="D143" s="6" t="n"/>
      <c r="E143" s="9" t="n"/>
      <c r="F143" s="9" t="n"/>
      <c r="G143" s="10" t="n"/>
    </row>
    <row r="144" ht="20" customHeight="1">
      <c r="A144" s="10" t="n"/>
      <c r="B144" s="6" t="n"/>
      <c r="C144" s="6" t="n"/>
      <c r="D144" s="6" t="n"/>
      <c r="E144" s="9" t="n"/>
      <c r="F144" s="9" t="n"/>
      <c r="G144" s="10" t="n"/>
    </row>
    <row r="145" ht="20" customHeight="1">
      <c r="A145" s="10" t="n"/>
      <c r="B145" s="6" t="n"/>
      <c r="C145" s="6" t="n"/>
      <c r="D145" s="6" t="n"/>
      <c r="E145" s="9" t="n"/>
      <c r="F145" s="9" t="n"/>
      <c r="G145" s="10" t="n"/>
    </row>
    <row r="146" ht="20" customHeight="1">
      <c r="A146" s="10" t="n"/>
      <c r="B146" s="6" t="n"/>
      <c r="C146" s="6" t="n"/>
      <c r="D146" s="6" t="n"/>
      <c r="E146" s="9" t="n"/>
      <c r="F146" s="9" t="n"/>
      <c r="G146" s="10" t="n"/>
    </row>
    <row r="147" ht="20" customHeight="1">
      <c r="A147" s="10" t="n"/>
      <c r="B147" s="6" t="n"/>
      <c r="C147" s="6" t="n"/>
      <c r="D147" s="6" t="n"/>
      <c r="E147" s="9" t="n"/>
      <c r="F147" s="9" t="n"/>
      <c r="G147" s="10" t="n"/>
    </row>
    <row r="148" ht="20" customHeight="1">
      <c r="A148" s="10" t="n"/>
      <c r="B148" s="6" t="n"/>
      <c r="C148" s="6" t="n"/>
      <c r="D148" s="6" t="n"/>
      <c r="E148" s="9" t="n"/>
      <c r="F148" s="9" t="n"/>
      <c r="G148" s="10" t="n"/>
    </row>
    <row r="149" ht="20" customHeight="1">
      <c r="A149" s="10" t="n"/>
      <c r="B149" s="6" t="n"/>
      <c r="C149" s="6" t="n"/>
      <c r="D149" s="6" t="n"/>
      <c r="E149" s="9" t="n"/>
      <c r="F149" s="9" t="n"/>
      <c r="G149" s="10" t="n"/>
    </row>
    <row r="150" ht="20" customHeight="1">
      <c r="A150" s="10" t="n"/>
      <c r="B150" s="6" t="n"/>
      <c r="C150" s="6" t="n"/>
      <c r="D150" s="6" t="n"/>
      <c r="E150" s="9" t="n"/>
      <c r="F150" s="9" t="n"/>
      <c r="G150" s="10" t="n"/>
    </row>
    <row r="151" ht="20" customHeight="1">
      <c r="A151" s="10" t="n"/>
      <c r="B151" s="6" t="n"/>
      <c r="C151" s="6" t="n"/>
      <c r="D151" s="6" t="n"/>
      <c r="E151" s="9" t="n"/>
      <c r="F151" s="9" t="n"/>
      <c r="G151" s="10" t="n"/>
    </row>
    <row r="152" ht="20" customHeight="1">
      <c r="A152" s="10" t="n"/>
      <c r="B152" s="6" t="n"/>
      <c r="C152" s="6" t="n"/>
      <c r="D152" s="6" t="n"/>
      <c r="E152" s="9" t="n"/>
      <c r="F152" s="9" t="n"/>
      <c r="G152" s="10" t="n"/>
    </row>
    <row r="153" ht="20" customHeight="1">
      <c r="A153" s="10" t="n"/>
      <c r="B153" s="6" t="n"/>
      <c r="C153" s="6" t="n"/>
      <c r="D153" s="6" t="n"/>
      <c r="E153" s="9" t="n"/>
      <c r="F153" s="9" t="n"/>
      <c r="G153" s="10" t="n"/>
    </row>
    <row r="154" ht="20" customHeight="1">
      <c r="A154" s="10" t="n"/>
      <c r="B154" s="6" t="n"/>
      <c r="C154" s="6" t="n"/>
      <c r="D154" s="6" t="n"/>
      <c r="E154" s="9" t="n"/>
      <c r="F154" s="9" t="n"/>
      <c r="G154" s="10" t="n"/>
    </row>
    <row r="155" ht="20" customHeight="1">
      <c r="A155" s="10" t="n"/>
      <c r="B155" s="6" t="n"/>
      <c r="C155" s="6" t="n"/>
      <c r="D155" s="6" t="n"/>
      <c r="E155" s="9" t="n"/>
      <c r="F155" s="9" t="n"/>
      <c r="G155" s="10" t="n"/>
    </row>
    <row r="156" ht="20" customHeight="1">
      <c r="A156" s="10" t="n"/>
      <c r="B156" s="6" t="n"/>
      <c r="C156" s="6" t="n"/>
      <c r="D156" s="6" t="n"/>
      <c r="E156" s="9" t="n"/>
      <c r="F156" s="9" t="n"/>
      <c r="G156" s="10" t="n"/>
    </row>
    <row r="157" ht="20" customHeight="1">
      <c r="A157" s="10" t="n"/>
      <c r="B157" s="6" t="n"/>
      <c r="C157" s="6" t="n"/>
      <c r="D157" s="6" t="n"/>
      <c r="E157" s="9" t="n"/>
      <c r="F157" s="9" t="n"/>
      <c r="G157" s="10" t="n"/>
    </row>
    <row r="158" ht="20" customHeight="1">
      <c r="A158" s="10" t="n"/>
      <c r="B158" s="6" t="n"/>
      <c r="C158" s="6" t="n"/>
      <c r="D158" s="6" t="n"/>
      <c r="E158" s="9" t="n"/>
      <c r="F158" s="9" t="n"/>
      <c r="G158" s="10" t="n"/>
    </row>
    <row r="159" ht="20" customHeight="1">
      <c r="A159" s="10" t="n"/>
      <c r="B159" s="6" t="n"/>
      <c r="C159" s="6" t="n"/>
      <c r="D159" s="6" t="n"/>
      <c r="E159" s="9" t="n"/>
      <c r="F159" s="9" t="n"/>
      <c r="G159" s="10" t="n"/>
    </row>
    <row r="160" ht="20" customHeight="1">
      <c r="A160" s="10" t="n"/>
      <c r="B160" s="6" t="n"/>
      <c r="C160" s="6" t="n"/>
      <c r="D160" s="6" t="n"/>
      <c r="E160" s="9" t="n"/>
      <c r="F160" s="9" t="n"/>
      <c r="G160" s="10" t="n"/>
    </row>
    <row r="161" ht="20" customHeight="1">
      <c r="A161" s="10" t="n"/>
      <c r="B161" s="6" t="n"/>
      <c r="C161" s="6" t="n"/>
      <c r="D161" s="6" t="n"/>
      <c r="E161" s="9" t="n"/>
      <c r="F161" s="9" t="n"/>
      <c r="G161" s="10" t="n"/>
    </row>
    <row r="162" ht="20" customHeight="1">
      <c r="A162" s="10" t="n"/>
      <c r="B162" s="6" t="n"/>
      <c r="C162" s="6" t="n"/>
      <c r="D162" s="6" t="n"/>
      <c r="E162" s="9" t="n"/>
      <c r="F162" s="9" t="n"/>
      <c r="G162" s="10" t="n"/>
    </row>
    <row r="163" ht="20" customHeight="1">
      <c r="A163" s="10" t="n"/>
      <c r="B163" s="6" t="n"/>
      <c r="C163" s="6" t="n"/>
      <c r="D163" s="6" t="n"/>
      <c r="E163" s="9" t="n"/>
      <c r="F163" s="9" t="n"/>
      <c r="G163" s="10" t="n"/>
    </row>
    <row r="164" ht="20" customHeight="1">
      <c r="A164" s="10" t="n"/>
      <c r="B164" s="6" t="n"/>
      <c r="C164" s="6" t="n"/>
      <c r="D164" s="6" t="n"/>
      <c r="E164" s="9" t="n"/>
      <c r="F164" s="9" t="n"/>
      <c r="G164" s="10" t="n"/>
    </row>
    <row r="165" ht="20" customHeight="1">
      <c r="A165" s="10" t="n"/>
      <c r="B165" s="6" t="n"/>
      <c r="C165" s="6" t="n"/>
      <c r="D165" s="6" t="n"/>
      <c r="E165" s="9" t="n"/>
      <c r="F165" s="9" t="n"/>
      <c r="G165" s="10" t="n"/>
    </row>
    <row r="166" ht="20" customHeight="1">
      <c r="A166" s="10" t="n"/>
      <c r="B166" s="6" t="n"/>
      <c r="C166" s="6" t="n"/>
      <c r="D166" s="6" t="n"/>
      <c r="E166" s="9" t="n"/>
      <c r="F166" s="9" t="n"/>
      <c r="G166" s="10" t="n"/>
    </row>
    <row r="167" ht="20" customHeight="1">
      <c r="A167" s="10" t="n"/>
      <c r="B167" s="6" t="n"/>
      <c r="C167" s="6" t="n"/>
      <c r="D167" s="6" t="n"/>
      <c r="E167" s="9" t="n"/>
      <c r="F167" s="9" t="n"/>
      <c r="G167" s="10" t="n"/>
    </row>
    <row r="168" ht="20" customHeight="1">
      <c r="A168" s="10" t="n"/>
      <c r="B168" s="6" t="n"/>
      <c r="C168" s="6" t="n"/>
      <c r="D168" s="6" t="n"/>
      <c r="E168" s="9" t="n"/>
      <c r="F168" s="9" t="n"/>
      <c r="G168" s="10" t="n"/>
    </row>
    <row r="169" ht="20" customHeight="1">
      <c r="A169" s="10" t="n"/>
      <c r="B169" s="6" t="n"/>
      <c r="C169" s="6" t="n"/>
      <c r="D169" s="6" t="n"/>
      <c r="E169" s="9" t="n"/>
      <c r="F169" s="9" t="n"/>
      <c r="G169" s="10" t="n"/>
    </row>
    <row r="170" ht="20" customHeight="1">
      <c r="A170" s="10" t="n"/>
      <c r="B170" s="6" t="n"/>
      <c r="C170" s="6" t="n"/>
      <c r="D170" s="6" t="n"/>
      <c r="E170" s="9" t="n"/>
      <c r="F170" s="9" t="n"/>
      <c r="G170" s="10" t="n"/>
    </row>
    <row r="171" ht="20" customHeight="1">
      <c r="A171" s="10" t="n"/>
      <c r="B171" s="6" t="n"/>
      <c r="C171" s="6" t="n"/>
      <c r="D171" s="6" t="n"/>
      <c r="E171" s="9" t="n"/>
      <c r="F171" s="9" t="n"/>
      <c r="G171" s="10" t="n"/>
    </row>
    <row r="172" ht="20" customHeight="1">
      <c r="A172" s="10" t="n"/>
      <c r="B172" s="6" t="n"/>
      <c r="C172" s="6" t="n"/>
      <c r="D172" s="6" t="n"/>
      <c r="E172" s="9" t="n"/>
      <c r="F172" s="9" t="n"/>
      <c r="G172" s="10" t="n"/>
    </row>
    <row r="173" ht="20" customHeight="1">
      <c r="A173" s="10" t="n"/>
      <c r="B173" s="6" t="n"/>
      <c r="C173" s="6" t="n"/>
      <c r="D173" s="6" t="n"/>
      <c r="E173" s="9" t="n"/>
      <c r="F173" s="9" t="n"/>
      <c r="G173" s="10" t="n"/>
    </row>
    <row r="174" ht="20" customHeight="1">
      <c r="A174" s="10" t="n"/>
      <c r="B174" s="6" t="n"/>
      <c r="C174" s="6" t="n"/>
      <c r="D174" s="6" t="n"/>
      <c r="E174" s="9" t="n"/>
      <c r="F174" s="9" t="n"/>
      <c r="G174" s="10" t="n"/>
    </row>
    <row r="175" ht="20" customHeight="1">
      <c r="A175" s="10" t="n"/>
      <c r="B175" s="6" t="n"/>
      <c r="C175" s="6" t="n"/>
      <c r="D175" s="6" t="n"/>
      <c r="E175" s="9" t="n"/>
      <c r="F175" s="9" t="n"/>
      <c r="G175" s="10" t="n"/>
    </row>
    <row r="176" ht="20" customHeight="1">
      <c r="A176" s="10" t="n"/>
      <c r="B176" s="6" t="n"/>
      <c r="C176" s="6" t="n"/>
      <c r="D176" s="6" t="n"/>
      <c r="E176" s="9" t="n"/>
      <c r="F176" s="9" t="n"/>
      <c r="G176" s="10" t="n"/>
    </row>
    <row r="177" ht="20" customHeight="1">
      <c r="A177" s="10" t="n"/>
      <c r="B177" s="6" t="n"/>
      <c r="C177" s="6" t="n"/>
      <c r="D177" s="6" t="n"/>
      <c r="E177" s="9" t="n"/>
      <c r="F177" s="9" t="n"/>
      <c r="G177" s="10" t="n"/>
    </row>
    <row r="178" ht="20" customHeight="1">
      <c r="A178" s="10" t="n"/>
      <c r="B178" s="6" t="n"/>
      <c r="C178" s="6" t="n"/>
      <c r="D178" s="6" t="n"/>
      <c r="E178" s="9" t="n"/>
      <c r="F178" s="9" t="n"/>
      <c r="G178" s="10" t="n"/>
    </row>
    <row r="179" ht="20" customHeight="1">
      <c r="A179" s="10" t="n"/>
      <c r="B179" s="6" t="n"/>
      <c r="C179" s="6" t="n"/>
      <c r="D179" s="6" t="n"/>
      <c r="E179" s="9" t="n"/>
      <c r="F179" s="9" t="n"/>
      <c r="G179" s="10" t="n"/>
    </row>
    <row r="180" ht="20" customHeight="1">
      <c r="A180" s="10" t="n"/>
      <c r="B180" s="6" t="n"/>
      <c r="C180" s="6" t="n"/>
      <c r="D180" s="6" t="n"/>
      <c r="E180" s="9" t="n"/>
      <c r="F180" s="9" t="n"/>
      <c r="G180" s="10" t="n"/>
    </row>
    <row r="181" ht="20" customHeight="1">
      <c r="A181" s="10" t="n"/>
      <c r="B181" s="6" t="n"/>
      <c r="C181" s="6" t="n"/>
      <c r="D181" s="6" t="n"/>
      <c r="E181" s="9" t="n"/>
      <c r="F181" s="9" t="n"/>
      <c r="G181" s="10" t="n"/>
    </row>
    <row r="182" ht="20" customHeight="1">
      <c r="A182" s="10" t="n"/>
      <c r="B182" s="6" t="n"/>
      <c r="C182" s="6" t="n"/>
      <c r="D182" s="6" t="n"/>
      <c r="E182" s="9" t="n"/>
      <c r="F182" s="9" t="n"/>
      <c r="G182" s="10" t="n"/>
    </row>
    <row r="183" ht="20" customHeight="1">
      <c r="A183" s="10" t="n"/>
      <c r="B183" s="6" t="n"/>
      <c r="C183" s="6" t="n"/>
      <c r="D183" s="6" t="n"/>
      <c r="E183" s="9" t="n"/>
      <c r="F183" s="9" t="n"/>
      <c r="G183" s="10" t="n"/>
    </row>
    <row r="184" ht="20" customHeight="1">
      <c r="A184" s="10" t="n"/>
      <c r="B184" s="6" t="n"/>
      <c r="C184" s="6" t="n"/>
      <c r="D184" s="6" t="n"/>
      <c r="E184" s="9" t="n"/>
      <c r="F184" s="9" t="n"/>
      <c r="G184" s="10" t="n"/>
    </row>
    <row r="185" ht="20" customHeight="1">
      <c r="A185" s="10" t="n"/>
      <c r="B185" s="6" t="n"/>
      <c r="C185" s="6" t="n"/>
      <c r="D185" s="6" t="n"/>
      <c r="E185" s="9" t="n"/>
      <c r="F185" s="9" t="n"/>
      <c r="G185" s="10" t="n"/>
    </row>
    <row r="186" ht="20" customHeight="1">
      <c r="A186" s="10" t="n"/>
      <c r="B186" s="6" t="n"/>
      <c r="C186" s="6" t="n"/>
      <c r="D186" s="6" t="n"/>
      <c r="E186" s="9" t="n"/>
      <c r="F186" s="9" t="n"/>
      <c r="G186" s="10" t="n"/>
    </row>
    <row r="187" ht="20" customHeight="1">
      <c r="A187" s="10" t="n"/>
      <c r="B187" s="6" t="n"/>
      <c r="C187" s="6" t="n"/>
      <c r="D187" s="6" t="n"/>
      <c r="E187" s="9" t="n"/>
      <c r="F187" s="9" t="n"/>
      <c r="G187" s="10" t="n"/>
    </row>
    <row r="188" ht="20" customHeight="1">
      <c r="A188" s="10" t="n"/>
      <c r="B188" s="6" t="n"/>
      <c r="C188" s="6" t="n"/>
      <c r="D188" s="6" t="n"/>
      <c r="E188" s="9" t="n"/>
      <c r="F188" s="9" t="n"/>
      <c r="G188" s="10" t="n"/>
    </row>
    <row r="189" ht="20" customHeight="1">
      <c r="A189" s="10" t="n"/>
      <c r="B189" s="6" t="n"/>
      <c r="C189" s="6" t="n"/>
      <c r="D189" s="6" t="n"/>
      <c r="E189" s="9" t="n"/>
      <c r="F189" s="9" t="n"/>
      <c r="G189" s="10" t="n"/>
    </row>
    <row r="190" ht="20" customHeight="1">
      <c r="A190" s="10" t="n"/>
      <c r="B190" s="6" t="n"/>
      <c r="C190" s="6" t="n"/>
      <c r="D190" s="6" t="n"/>
      <c r="E190" s="9" t="n"/>
      <c r="F190" s="9" t="n"/>
      <c r="G190" s="10" t="n"/>
    </row>
    <row r="191" ht="20" customHeight="1">
      <c r="A191" s="10" t="n"/>
      <c r="B191" s="6" t="n"/>
      <c r="C191" s="6" t="n"/>
      <c r="D191" s="6" t="n"/>
      <c r="E191" s="9" t="n"/>
      <c r="F191" s="9" t="n"/>
      <c r="G191" s="10" t="n"/>
    </row>
    <row r="192" ht="20" customHeight="1">
      <c r="A192" s="10" t="n"/>
      <c r="B192" s="6" t="n"/>
      <c r="C192" s="6" t="n"/>
      <c r="D192" s="6" t="n"/>
      <c r="E192" s="9" t="n"/>
      <c r="F192" s="9" t="n"/>
      <c r="G192" s="10" t="n"/>
    </row>
    <row r="193" ht="20" customHeight="1">
      <c r="A193" s="10" t="n"/>
      <c r="B193" s="6" t="n"/>
      <c r="C193" s="6" t="n"/>
      <c r="D193" s="6" t="n"/>
      <c r="E193" s="9" t="n"/>
      <c r="F193" s="9" t="n"/>
      <c r="G193" s="10" t="n"/>
    </row>
    <row r="194" ht="20" customHeight="1">
      <c r="A194" s="10" t="n"/>
      <c r="B194" s="6" t="n"/>
      <c r="C194" s="6" t="n"/>
      <c r="D194" s="6" t="n"/>
      <c r="E194" s="9" t="n"/>
      <c r="F194" s="9" t="n"/>
      <c r="G194" s="10" t="n"/>
    </row>
    <row r="195" ht="20" customHeight="1">
      <c r="A195" s="10" t="n"/>
      <c r="B195" s="6" t="n"/>
      <c r="C195" s="6" t="n"/>
      <c r="D195" s="6" t="n"/>
      <c r="E195" s="9" t="n"/>
      <c r="F195" s="9" t="n"/>
      <c r="G195" s="10" t="n"/>
    </row>
    <row r="196" ht="20" customHeight="1">
      <c r="A196" s="10" t="n"/>
      <c r="B196" s="6" t="n"/>
      <c r="C196" s="6" t="n"/>
      <c r="D196" s="6" t="n"/>
      <c r="E196" s="9" t="n"/>
      <c r="F196" s="9" t="n"/>
      <c r="G196" s="10" t="n"/>
    </row>
    <row r="197" ht="20" customHeight="1">
      <c r="A197" s="10" t="n"/>
      <c r="B197" s="6" t="n"/>
      <c r="C197" s="6" t="n"/>
      <c r="D197" s="6" t="n"/>
      <c r="E197" s="9" t="n"/>
      <c r="F197" s="9" t="n"/>
      <c r="G197" s="10" t="n"/>
    </row>
    <row r="198" ht="20" customHeight="1">
      <c r="A198" s="10" t="n"/>
      <c r="B198" s="6" t="n"/>
      <c r="C198" s="6" t="n"/>
      <c r="D198" s="6" t="n"/>
      <c r="E198" s="9" t="n"/>
      <c r="F198" s="9" t="n"/>
      <c r="G198" s="10" t="n"/>
    </row>
    <row r="199" ht="20" customHeight="1">
      <c r="A199" s="10" t="n"/>
      <c r="B199" s="6" t="n"/>
      <c r="C199" s="6" t="n"/>
      <c r="D199" s="6" t="n"/>
      <c r="E199" s="9" t="n"/>
      <c r="F199" s="9" t="n"/>
      <c r="G199" s="10" t="n"/>
    </row>
    <row r="200" ht="20" customHeight="1">
      <c r="A200" s="10" t="n"/>
      <c r="B200" s="6" t="n"/>
      <c r="C200" s="6" t="n"/>
      <c r="D200" s="6" t="n"/>
      <c r="E200" s="9" t="n"/>
      <c r="F200" s="9" t="n"/>
      <c r="G200" s="10" t="n"/>
    </row>
    <row r="201" ht="20" customHeight="1">
      <c r="A201" s="10" t="n"/>
      <c r="B201" s="6" t="n"/>
      <c r="C201" s="6" t="n"/>
      <c r="D201" s="6" t="n"/>
      <c r="E201" s="9" t="n"/>
      <c r="F201" s="9" t="n"/>
      <c r="G201" s="10" t="n"/>
    </row>
    <row r="202" ht="20" customHeight="1">
      <c r="A202" s="10" t="n"/>
      <c r="B202" s="6" t="n"/>
      <c r="C202" s="6" t="n"/>
      <c r="D202" s="6" t="n"/>
      <c r="E202" s="9" t="n"/>
      <c r="F202" s="9" t="n"/>
      <c r="G202" s="10" t="n"/>
    </row>
    <row r="203" ht="20" customHeight="1">
      <c r="A203" s="10" t="n"/>
      <c r="B203" s="6" t="n"/>
      <c r="C203" s="6" t="n"/>
      <c r="D203" s="6" t="n"/>
      <c r="E203" s="9" t="n"/>
      <c r="F203" s="9" t="n"/>
      <c r="G203" s="10" t="n"/>
    </row>
    <row r="204" ht="20" customHeight="1">
      <c r="A204" s="10" t="n"/>
      <c r="B204" s="6" t="n"/>
      <c r="C204" s="6" t="n"/>
      <c r="D204" s="6" t="n"/>
      <c r="E204" s="9" t="n"/>
      <c r="F204" s="9" t="n"/>
      <c r="G204" s="10" t="n"/>
    </row>
    <row r="205" ht="20" customHeight="1">
      <c r="A205" s="10" t="n"/>
      <c r="B205" s="6" t="n"/>
      <c r="C205" s="6" t="n"/>
      <c r="D205" s="6" t="n"/>
      <c r="E205" s="9" t="n"/>
      <c r="F205" s="9" t="n"/>
      <c r="G205" s="10" t="n"/>
    </row>
    <row r="206" ht="20" customHeight="1">
      <c r="A206" s="10" t="n"/>
      <c r="B206" s="6" t="n"/>
      <c r="C206" s="6" t="n"/>
      <c r="D206" s="6" t="n"/>
      <c r="E206" s="9" t="n"/>
      <c r="F206" s="9" t="n"/>
      <c r="G206" s="10" t="n"/>
    </row>
    <row r="207" ht="20" customHeight="1">
      <c r="A207" s="10" t="n"/>
      <c r="B207" s="6" t="n"/>
      <c r="C207" s="6" t="n"/>
      <c r="D207" s="6" t="n"/>
      <c r="E207" s="9" t="n"/>
      <c r="F207" s="9" t="n"/>
      <c r="G207" s="10" t="n"/>
    </row>
    <row r="208" ht="20" customHeight="1">
      <c r="A208" s="10" t="n"/>
      <c r="B208" s="6" t="n"/>
      <c r="C208" s="6" t="n"/>
      <c r="D208" s="6" t="n"/>
      <c r="E208" s="9" t="n"/>
      <c r="F208" s="9" t="n"/>
      <c r="G208" s="10" t="n"/>
    </row>
    <row r="209" ht="20" customHeight="1">
      <c r="A209" s="10" t="n"/>
      <c r="B209" s="6" t="n"/>
      <c r="C209" s="6" t="n"/>
      <c r="D209" s="6" t="n"/>
      <c r="E209" s="9" t="n"/>
      <c r="F209" s="9" t="n"/>
      <c r="G209" s="10" t="n"/>
    </row>
    <row r="210" ht="20" customHeight="1">
      <c r="A210" s="10" t="n"/>
      <c r="B210" s="6" t="n"/>
      <c r="C210" s="6" t="n"/>
      <c r="D210" s="6" t="n"/>
      <c r="E210" s="9" t="n"/>
      <c r="F210" s="9" t="n"/>
      <c r="G210" s="10" t="n"/>
    </row>
    <row r="211" ht="20" customHeight="1">
      <c r="A211" s="10" t="n"/>
      <c r="B211" s="6" t="n"/>
      <c r="C211" s="6" t="n"/>
      <c r="D211" s="6" t="n"/>
      <c r="E211" s="9" t="n"/>
      <c r="F211" s="9" t="n"/>
      <c r="G211" s="10" t="n"/>
    </row>
    <row r="212" ht="20" customHeight="1">
      <c r="A212" s="10" t="n"/>
      <c r="B212" s="6" t="n"/>
      <c r="C212" s="6" t="n"/>
      <c r="D212" s="6" t="n"/>
      <c r="E212" s="9" t="n"/>
      <c r="F212" s="9" t="n"/>
      <c r="G212" s="10" t="n"/>
    </row>
    <row r="213" ht="20" customHeight="1">
      <c r="A213" s="10" t="n"/>
      <c r="B213" s="6" t="n"/>
      <c r="C213" s="6" t="n"/>
      <c r="D213" s="6" t="n"/>
      <c r="E213" s="9" t="n"/>
      <c r="F213" s="9" t="n"/>
      <c r="G213" s="10" t="n"/>
    </row>
    <row r="214" ht="20" customHeight="1">
      <c r="A214" s="10" t="n"/>
      <c r="B214" s="6" t="n"/>
      <c r="C214" s="6" t="n"/>
      <c r="D214" s="6" t="n"/>
      <c r="E214" s="9" t="n"/>
      <c r="F214" s="9" t="n"/>
      <c r="G214" s="10" t="n"/>
    </row>
    <row r="215" ht="20" customHeight="1">
      <c r="A215" s="10" t="n"/>
      <c r="B215" s="6" t="n"/>
      <c r="C215" s="6" t="n"/>
      <c r="D215" s="6" t="n"/>
      <c r="E215" s="9" t="n"/>
      <c r="F215" s="9" t="n"/>
      <c r="G215" s="10" t="n"/>
    </row>
    <row r="216" ht="20" customHeight="1">
      <c r="A216" s="10" t="n"/>
      <c r="B216" s="6" t="n"/>
      <c r="C216" s="6" t="n"/>
      <c r="D216" s="6" t="n"/>
      <c r="E216" s="9" t="n"/>
      <c r="F216" s="9" t="n"/>
      <c r="G216" s="10" t="n"/>
    </row>
    <row r="217" ht="20" customHeight="1">
      <c r="A217" s="10" t="n"/>
      <c r="B217" s="6" t="n"/>
      <c r="C217" s="6" t="n"/>
      <c r="D217" s="6" t="n"/>
      <c r="E217" s="9" t="n"/>
      <c r="F217" s="9" t="n"/>
      <c r="G217" s="10" t="n"/>
    </row>
    <row r="218" ht="20" customHeight="1">
      <c r="A218" s="10" t="n"/>
      <c r="B218" s="6" t="n"/>
      <c r="C218" s="6" t="n"/>
      <c r="D218" s="6" t="n"/>
      <c r="E218" s="9" t="n"/>
      <c r="F218" s="9" t="n"/>
      <c r="G218" s="10" t="n"/>
    </row>
    <row r="219" ht="20" customHeight="1">
      <c r="A219" s="10" t="n"/>
      <c r="B219" s="6" t="n"/>
      <c r="C219" s="6" t="n"/>
      <c r="D219" s="6" t="n"/>
      <c r="E219" s="9" t="n"/>
      <c r="F219" s="9" t="n"/>
      <c r="G219" s="10" t="n"/>
    </row>
    <row r="220" ht="20" customHeight="1">
      <c r="A220" s="10" t="n"/>
      <c r="B220" s="6" t="n"/>
      <c r="C220" s="6" t="n"/>
      <c r="D220" s="6" t="n"/>
      <c r="E220" s="9" t="n"/>
      <c r="F220" s="9" t="n"/>
      <c r="G220" s="10" t="n"/>
    </row>
    <row r="221" ht="20" customHeight="1">
      <c r="A221" s="10" t="n"/>
      <c r="B221" s="6" t="n"/>
      <c r="C221" s="6" t="n"/>
      <c r="D221" s="6" t="n"/>
      <c r="E221" s="9" t="n"/>
      <c r="F221" s="9" t="n"/>
      <c r="G221" s="10" t="n"/>
    </row>
    <row r="222" ht="20" customHeight="1">
      <c r="A222" s="10" t="n"/>
      <c r="B222" s="6" t="n"/>
      <c r="C222" s="6" t="n"/>
      <c r="D222" s="6" t="n"/>
      <c r="E222" s="9" t="n"/>
      <c r="F222" s="9" t="n"/>
      <c r="G222" s="10" t="n"/>
    </row>
    <row r="223" ht="20" customHeight="1">
      <c r="A223" s="10" t="n"/>
      <c r="B223" s="6" t="n"/>
      <c r="C223" s="6" t="n"/>
      <c r="D223" s="6" t="n"/>
      <c r="E223" s="9" t="n"/>
      <c r="F223" s="9" t="n"/>
      <c r="G223" s="10" t="n"/>
    </row>
    <row r="224" ht="20" customHeight="1">
      <c r="A224" s="10" t="n"/>
      <c r="B224" s="6" t="n"/>
      <c r="C224" s="6" t="n"/>
      <c r="D224" s="6" t="n"/>
      <c r="E224" s="9" t="n"/>
      <c r="F224" s="9" t="n"/>
      <c r="G224" s="10" t="n"/>
    </row>
    <row r="225" ht="20" customHeight="1">
      <c r="A225" s="10" t="n"/>
      <c r="B225" s="6" t="n"/>
      <c r="C225" s="6" t="n"/>
      <c r="D225" s="6" t="n"/>
      <c r="E225" s="9" t="n"/>
      <c r="F225" s="9" t="n"/>
      <c r="G225" s="10" t="n"/>
    </row>
    <row r="226" ht="20" customHeight="1">
      <c r="A226" s="10" t="n"/>
      <c r="B226" s="6" t="n"/>
      <c r="C226" s="6" t="n"/>
      <c r="D226" s="6" t="n"/>
      <c r="E226" s="9" t="n"/>
      <c r="F226" s="9" t="n"/>
      <c r="G226" s="10" t="n"/>
    </row>
    <row r="227" ht="20" customHeight="1">
      <c r="A227" s="10" t="n"/>
      <c r="B227" s="6" t="n"/>
      <c r="C227" s="6" t="n"/>
      <c r="D227" s="6" t="n"/>
      <c r="E227" s="9" t="n"/>
      <c r="F227" s="9" t="n"/>
      <c r="G227" s="10" t="n"/>
    </row>
    <row r="228" ht="20" customHeight="1">
      <c r="A228" s="10" t="n"/>
      <c r="B228" s="6" t="n"/>
      <c r="C228" s="6" t="n"/>
      <c r="D228" s="6" t="n"/>
      <c r="E228" s="9" t="n"/>
      <c r="F228" s="9" t="n"/>
      <c r="G228" s="10" t="n"/>
    </row>
    <row r="229" ht="20" customHeight="1">
      <c r="A229" s="10" t="n"/>
      <c r="B229" s="6" t="n"/>
      <c r="C229" s="6" t="n"/>
      <c r="D229" s="6" t="n"/>
      <c r="E229" s="9" t="n"/>
      <c r="F229" s="9" t="n"/>
      <c r="G229" s="10" t="n"/>
    </row>
    <row r="230" ht="20" customHeight="1">
      <c r="A230" s="10" t="n"/>
      <c r="B230" s="6" t="n"/>
      <c r="C230" s="6" t="n"/>
      <c r="D230" s="6" t="n"/>
      <c r="E230" s="9" t="n"/>
      <c r="F230" s="9" t="n"/>
      <c r="G230" s="10" t="n"/>
    </row>
    <row r="231" ht="20" customHeight="1">
      <c r="A231" s="10" t="n"/>
      <c r="B231" s="6" t="n"/>
      <c r="C231" s="6" t="n"/>
      <c r="D231" s="6" t="n"/>
      <c r="E231" s="9" t="n"/>
      <c r="F231" s="9" t="n"/>
      <c r="G231" s="10" t="n"/>
    </row>
    <row r="232" ht="20" customHeight="1">
      <c r="A232" s="10" t="n"/>
      <c r="B232" s="6" t="n"/>
      <c r="C232" s="6" t="n"/>
      <c r="D232" s="6" t="n"/>
      <c r="E232" s="9" t="n"/>
      <c r="F232" s="9" t="n"/>
      <c r="G232" s="10" t="n"/>
    </row>
    <row r="233" ht="20" customHeight="1">
      <c r="A233" s="10" t="n"/>
      <c r="B233" s="6" t="n"/>
      <c r="C233" s="6" t="n"/>
      <c r="D233" s="6" t="n"/>
      <c r="E233" s="9" t="n"/>
      <c r="F233" s="9" t="n"/>
      <c r="G233" s="10" t="n"/>
    </row>
    <row r="234" ht="20" customHeight="1">
      <c r="A234" s="10" t="n"/>
      <c r="B234" s="6" t="n"/>
      <c r="C234" s="6" t="n"/>
      <c r="D234" s="6" t="n"/>
      <c r="E234" s="9" t="n"/>
      <c r="F234" s="9" t="n"/>
      <c r="G234" s="10" t="n"/>
    </row>
    <row r="235" ht="20" customHeight="1">
      <c r="A235" s="10" t="n"/>
      <c r="B235" s="6" t="n"/>
      <c r="C235" s="6" t="n"/>
      <c r="D235" s="6" t="n"/>
      <c r="E235" s="9" t="n"/>
      <c r="F235" s="9" t="n"/>
      <c r="G235" s="10" t="n"/>
    </row>
    <row r="236" ht="20" customHeight="1">
      <c r="A236" s="10" t="n"/>
      <c r="B236" s="6" t="n"/>
      <c r="C236" s="6" t="n"/>
      <c r="D236" s="6" t="n"/>
      <c r="E236" s="9" t="n"/>
      <c r="F236" s="9" t="n"/>
      <c r="G236" s="10" t="n"/>
    </row>
    <row r="237" ht="20" customHeight="1">
      <c r="A237" s="10" t="n"/>
      <c r="B237" s="6" t="n"/>
      <c r="C237" s="6" t="n"/>
      <c r="D237" s="6" t="n"/>
      <c r="E237" s="9" t="n"/>
      <c r="F237" s="9" t="n"/>
      <c r="G237" s="10" t="n"/>
    </row>
    <row r="238" ht="20" customHeight="1">
      <c r="A238" s="10" t="n"/>
      <c r="B238" s="6" t="n"/>
      <c r="C238" s="6" t="n"/>
      <c r="D238" s="6" t="n"/>
      <c r="E238" s="9" t="n"/>
      <c r="F238" s="9" t="n"/>
      <c r="G238" s="10" t="n"/>
    </row>
    <row r="239" ht="20" customHeight="1">
      <c r="A239" s="10" t="n"/>
      <c r="B239" s="6" t="n"/>
      <c r="C239" s="6" t="n"/>
      <c r="D239" s="6" t="n"/>
      <c r="E239" s="9" t="n"/>
      <c r="F239" s="9" t="n"/>
      <c r="G239" s="10" t="n"/>
    </row>
    <row r="240" ht="20" customHeight="1">
      <c r="A240" s="10" t="n"/>
      <c r="B240" s="6" t="n"/>
      <c r="C240" s="6" t="n"/>
      <c r="D240" s="6" t="n"/>
      <c r="E240" s="9" t="n"/>
      <c r="F240" s="9" t="n"/>
      <c r="G240" s="10" t="n"/>
    </row>
    <row r="241" ht="20" customHeight="1">
      <c r="A241" s="10" t="n"/>
      <c r="B241" s="6" t="n"/>
      <c r="C241" s="6" t="n"/>
      <c r="D241" s="6" t="n"/>
      <c r="E241" s="9" t="n"/>
      <c r="F241" s="9" t="n"/>
      <c r="G241" s="10" t="n"/>
    </row>
    <row r="242" ht="20" customHeight="1">
      <c r="A242" s="10" t="n"/>
      <c r="B242" s="6" t="n"/>
      <c r="C242" s="6" t="n"/>
      <c r="D242" s="6" t="n"/>
      <c r="E242" s="9" t="n"/>
      <c r="F242" s="9" t="n"/>
      <c r="G242" s="10" t="n"/>
    </row>
    <row r="243" ht="20" customHeight="1">
      <c r="A243" s="10" t="n"/>
      <c r="B243" s="6" t="n"/>
      <c r="C243" s="6" t="n"/>
      <c r="D243" s="6" t="n"/>
      <c r="E243" s="9" t="n"/>
      <c r="F243" s="9" t="n"/>
      <c r="G243" s="10" t="n"/>
    </row>
    <row r="244" ht="20" customHeight="1">
      <c r="A244" s="10" t="n"/>
      <c r="B244" s="6" t="n"/>
      <c r="C244" s="6" t="n"/>
      <c r="D244" s="6" t="n"/>
      <c r="E244" s="9" t="n"/>
      <c r="F244" s="9" t="n"/>
      <c r="G244" s="10" t="n"/>
    </row>
    <row r="245" ht="20" customHeight="1">
      <c r="A245" s="10" t="n"/>
      <c r="B245" s="6" t="n"/>
      <c r="C245" s="6" t="n"/>
      <c r="D245" s="6" t="n"/>
      <c r="E245" s="9" t="n"/>
      <c r="F245" s="9" t="n"/>
      <c r="G245" s="10" t="n"/>
    </row>
    <row r="246" ht="20" customHeight="1">
      <c r="A246" s="10" t="n"/>
      <c r="B246" s="6" t="n"/>
      <c r="C246" s="6" t="n"/>
      <c r="D246" s="6" t="n"/>
      <c r="E246" s="9" t="n"/>
      <c r="F246" s="9" t="n"/>
      <c r="G246" s="10" t="n"/>
    </row>
    <row r="247" ht="20" customHeight="1">
      <c r="A247" s="10" t="n"/>
      <c r="B247" s="6" t="n"/>
      <c r="C247" s="6" t="n"/>
      <c r="D247" s="6" t="n"/>
      <c r="E247" s="9" t="n"/>
      <c r="F247" s="9" t="n"/>
      <c r="G247" s="10" t="n"/>
    </row>
    <row r="248" ht="20" customHeight="1">
      <c r="A248" s="10" t="n"/>
      <c r="B248" s="6" t="n"/>
      <c r="C248" s="6" t="n"/>
      <c r="D248" s="6" t="n"/>
      <c r="E248" s="9" t="n"/>
      <c r="F248" s="9" t="n"/>
      <c r="G248" s="10" t="n"/>
    </row>
    <row r="249" ht="20" customHeight="1">
      <c r="A249" s="10" t="n"/>
      <c r="B249" s="6" t="n"/>
      <c r="C249" s="6" t="n"/>
      <c r="D249" s="6" t="n"/>
      <c r="E249" s="9" t="n"/>
      <c r="F249" s="9" t="n"/>
      <c r="G249" s="10" t="n"/>
    </row>
    <row r="250" ht="20" customHeight="1">
      <c r="A250" s="10" t="n"/>
      <c r="B250" s="6" t="n"/>
      <c r="C250" s="6" t="n"/>
      <c r="D250" s="6" t="n"/>
      <c r="E250" s="9" t="n"/>
      <c r="F250" s="9" t="n"/>
      <c r="G250" s="10" t="n"/>
    </row>
    <row r="251" ht="20" customHeight="1">
      <c r="A251" s="10" t="n"/>
      <c r="B251" s="6" t="n"/>
      <c r="C251" s="6" t="n"/>
      <c r="D251" s="6" t="n"/>
      <c r="E251" s="9" t="n"/>
      <c r="F251" s="9" t="n"/>
      <c r="G251" s="10" t="n"/>
    </row>
    <row r="252" ht="20" customHeight="1">
      <c r="A252" s="10" t="n"/>
      <c r="B252" s="6" t="n"/>
      <c r="C252" s="6" t="n"/>
      <c r="D252" s="6" t="n"/>
      <c r="E252" s="9" t="n"/>
      <c r="F252" s="9" t="n"/>
      <c r="G252" s="10" t="n"/>
    </row>
    <row r="253" ht="20" customHeight="1">
      <c r="A253" s="10" t="n"/>
      <c r="B253" s="6" t="n"/>
      <c r="C253" s="6" t="n"/>
      <c r="D253" s="6" t="n"/>
      <c r="E253" s="9" t="n"/>
      <c r="F253" s="9" t="n"/>
      <c r="G253" s="10" t="n"/>
    </row>
    <row r="254" ht="20" customHeight="1">
      <c r="A254" s="10" t="n"/>
      <c r="B254" s="6" t="n"/>
      <c r="C254" s="6" t="n"/>
      <c r="D254" s="6" t="n"/>
      <c r="E254" s="9" t="n"/>
      <c r="F254" s="9" t="n"/>
      <c r="G254" s="10" t="n"/>
    </row>
    <row r="255" ht="20" customHeight="1">
      <c r="A255" s="10" t="n"/>
      <c r="B255" s="6" t="n"/>
      <c r="C255" s="6" t="n"/>
      <c r="D255" s="6" t="n"/>
      <c r="E255" s="9" t="n"/>
      <c r="F255" s="9" t="n"/>
      <c r="G255" s="10" t="n"/>
    </row>
    <row r="256" ht="20" customHeight="1">
      <c r="A256" s="10" t="n"/>
      <c r="B256" s="6" t="n"/>
      <c r="C256" s="6" t="n"/>
      <c r="D256" s="6" t="n"/>
      <c r="E256" s="9" t="n"/>
      <c r="F256" s="9" t="n"/>
      <c r="G256" s="10" t="n"/>
    </row>
    <row r="257" ht="20" customHeight="1">
      <c r="A257" s="10" t="n"/>
      <c r="B257" s="6" t="n"/>
      <c r="C257" s="6" t="n"/>
      <c r="D257" s="6" t="n"/>
      <c r="E257" s="9" t="n"/>
      <c r="F257" s="9" t="n"/>
      <c r="G257" s="10" t="n"/>
    </row>
    <row r="258" ht="20" customHeight="1">
      <c r="A258" s="10" t="n"/>
      <c r="B258" s="6" t="n"/>
      <c r="C258" s="6" t="n"/>
      <c r="D258" s="6" t="n"/>
      <c r="E258" s="9" t="n"/>
      <c r="F258" s="9" t="n"/>
      <c r="G258" s="10" t="n"/>
    </row>
    <row r="259" ht="20" customHeight="1">
      <c r="A259" s="10" t="n"/>
      <c r="B259" s="6" t="n"/>
      <c r="C259" s="6" t="n"/>
      <c r="D259" s="6" t="n"/>
      <c r="E259" s="9" t="n"/>
      <c r="F259" s="9" t="n"/>
      <c r="G259" s="10" t="n"/>
    </row>
    <row r="260" ht="20" customHeight="1">
      <c r="A260" s="10" t="n"/>
      <c r="B260" s="6" t="n"/>
      <c r="C260" s="6" t="n"/>
      <c r="D260" s="6" t="n"/>
      <c r="E260" s="9" t="n"/>
      <c r="F260" s="9" t="n"/>
      <c r="G260" s="10" t="n"/>
    </row>
    <row r="261" ht="20" customHeight="1">
      <c r="A261" s="10" t="n"/>
      <c r="B261" s="6" t="n"/>
      <c r="C261" s="6" t="n"/>
      <c r="D261" s="6" t="n"/>
      <c r="E261" s="9" t="n"/>
      <c r="F261" s="9" t="n"/>
      <c r="G261" s="10" t="n"/>
    </row>
    <row r="262" ht="20" customHeight="1">
      <c r="A262" s="10" t="n"/>
      <c r="B262" s="6" t="n"/>
      <c r="C262" s="6" t="n"/>
      <c r="D262" s="6" t="n"/>
      <c r="E262" s="9" t="n"/>
      <c r="F262" s="9" t="n"/>
      <c r="G262" s="10" t="n"/>
    </row>
    <row r="263" ht="20" customHeight="1">
      <c r="A263" s="10" t="n"/>
      <c r="B263" s="6" t="n"/>
      <c r="C263" s="6" t="n"/>
      <c r="D263" s="6" t="n"/>
      <c r="E263" s="9" t="n"/>
      <c r="F263" s="9" t="n"/>
      <c r="G263" s="10" t="n"/>
    </row>
    <row r="264" ht="20" customHeight="1">
      <c r="A264" s="10" t="n"/>
      <c r="B264" s="6" t="n"/>
      <c r="C264" s="6" t="n"/>
      <c r="D264" s="6" t="n"/>
      <c r="E264" s="9" t="n"/>
      <c r="F264" s="9" t="n"/>
      <c r="G264" s="10" t="n"/>
    </row>
    <row r="265" ht="20" customHeight="1">
      <c r="A265" s="10" t="n"/>
      <c r="B265" s="6" t="n"/>
      <c r="C265" s="6" t="n"/>
      <c r="D265" s="6" t="n"/>
      <c r="E265" s="9" t="n"/>
      <c r="F265" s="9" t="n"/>
      <c r="G265" s="10" t="n"/>
    </row>
    <row r="266" ht="20" customHeight="1">
      <c r="A266" s="10" t="n"/>
      <c r="B266" s="6" t="n"/>
      <c r="C266" s="6" t="n"/>
      <c r="D266" s="6" t="n"/>
      <c r="E266" s="9" t="n"/>
      <c r="F266" s="9" t="n"/>
      <c r="G266" s="10" t="n"/>
    </row>
    <row r="267" ht="20" customHeight="1">
      <c r="A267" s="10" t="n"/>
      <c r="B267" s="6" t="n"/>
      <c r="C267" s="6" t="n"/>
      <c r="D267" s="6" t="n"/>
      <c r="E267" s="9" t="n"/>
      <c r="F267" s="9" t="n"/>
      <c r="G267" s="10" t="n"/>
    </row>
    <row r="268" ht="20" customHeight="1">
      <c r="A268" s="10" t="n"/>
      <c r="B268" s="6" t="n"/>
      <c r="C268" s="6" t="n"/>
      <c r="D268" s="6" t="n"/>
      <c r="E268" s="9" t="n"/>
      <c r="F268" s="9" t="n"/>
      <c r="G268" s="10" t="n"/>
    </row>
    <row r="269" ht="20" customHeight="1">
      <c r="A269" s="10" t="n"/>
      <c r="B269" s="6" t="n"/>
      <c r="C269" s="6" t="n"/>
      <c r="D269" s="6" t="n"/>
      <c r="E269" s="9" t="n"/>
      <c r="F269" s="9" t="n"/>
      <c r="G269" s="10" t="n"/>
    </row>
    <row r="270" ht="20" customHeight="1">
      <c r="A270" s="10" t="n"/>
      <c r="B270" s="6" t="n"/>
      <c r="C270" s="6" t="n"/>
      <c r="D270" s="6" t="n"/>
      <c r="E270" s="9" t="n"/>
      <c r="F270" s="9" t="n"/>
      <c r="G270" s="10" t="n"/>
    </row>
    <row r="271" ht="20" customHeight="1">
      <c r="A271" s="10" t="n"/>
      <c r="B271" s="6" t="n"/>
      <c r="C271" s="6" t="n"/>
      <c r="D271" s="6" t="n"/>
      <c r="E271" s="9" t="n"/>
      <c r="F271" s="9" t="n"/>
      <c r="G271" s="10" t="n"/>
    </row>
    <row r="272" ht="20" customHeight="1">
      <c r="A272" s="10" t="n"/>
      <c r="B272" s="6" t="n"/>
      <c r="C272" s="6" t="n"/>
      <c r="D272" s="6" t="n"/>
      <c r="E272" s="9" t="n"/>
      <c r="F272" s="9" t="n"/>
      <c r="G272" s="10" t="n"/>
    </row>
    <row r="273" ht="20" customHeight="1">
      <c r="A273" s="10" t="n"/>
      <c r="B273" s="6" t="n"/>
      <c r="C273" s="6" t="n"/>
      <c r="D273" s="6" t="n"/>
      <c r="E273" s="9" t="n"/>
      <c r="F273" s="9" t="n"/>
      <c r="G273" s="10" t="n"/>
    </row>
    <row r="274" ht="20" customHeight="1">
      <c r="A274" s="10" t="n"/>
      <c r="B274" s="6" t="n"/>
      <c r="C274" s="6" t="n"/>
      <c r="D274" s="6" t="n"/>
      <c r="E274" s="9" t="n"/>
      <c r="F274" s="9" t="n"/>
      <c r="G274" s="10" t="n"/>
    </row>
    <row r="275" ht="20" customHeight="1">
      <c r="A275" s="10" t="n"/>
      <c r="B275" s="6" t="n"/>
      <c r="C275" s="6" t="n"/>
      <c r="D275" s="6" t="n"/>
      <c r="E275" s="9" t="n"/>
      <c r="F275" s="9" t="n"/>
      <c r="G275" s="10" t="n"/>
    </row>
    <row r="276" ht="20" customHeight="1">
      <c r="A276" s="10" t="n"/>
      <c r="B276" s="6" t="n"/>
      <c r="C276" s="6" t="n"/>
      <c r="D276" s="6" t="n"/>
      <c r="E276" s="9" t="n"/>
      <c r="F276" s="9" t="n"/>
      <c r="G276" s="10" t="n"/>
    </row>
    <row r="277" ht="20" customHeight="1">
      <c r="A277" s="10" t="n"/>
      <c r="B277" s="6" t="n"/>
      <c r="C277" s="6" t="n"/>
      <c r="D277" s="6" t="n"/>
      <c r="E277" s="9" t="n"/>
      <c r="F277" s="9" t="n"/>
      <c r="G277" s="10" t="n"/>
    </row>
    <row r="278" ht="20" customHeight="1">
      <c r="A278" s="10" t="n"/>
      <c r="B278" s="6" t="n"/>
      <c r="C278" s="6" t="n"/>
      <c r="D278" s="6" t="n"/>
      <c r="E278" s="9" t="n"/>
      <c r="F278" s="9" t="n"/>
      <c r="G278" s="10" t="n"/>
    </row>
    <row r="279" ht="20" customHeight="1">
      <c r="A279" s="10" t="n"/>
      <c r="B279" s="6" t="n"/>
      <c r="C279" s="6" t="n"/>
      <c r="D279" s="6" t="n"/>
      <c r="E279" s="9" t="n"/>
      <c r="F279" s="9" t="n"/>
      <c r="G279" s="10" t="n"/>
    </row>
    <row r="280" ht="20" customHeight="1">
      <c r="A280" s="10" t="n"/>
      <c r="B280" s="6" t="n"/>
      <c r="C280" s="6" t="n"/>
      <c r="D280" s="6" t="n"/>
      <c r="E280" s="9" t="n"/>
      <c r="F280" s="9" t="n"/>
      <c r="G280" s="10" t="n"/>
    </row>
    <row r="281" ht="20" customHeight="1">
      <c r="A281" s="10" t="n"/>
      <c r="B281" s="6" t="n"/>
      <c r="C281" s="6" t="n"/>
      <c r="D281" s="6" t="n"/>
      <c r="E281" s="9" t="n"/>
      <c r="F281" s="9" t="n"/>
      <c r="G281" s="10" t="n"/>
    </row>
    <row r="282" ht="20" customHeight="1">
      <c r="A282" s="10" t="n"/>
      <c r="B282" s="6" t="n"/>
      <c r="C282" s="6" t="n"/>
      <c r="D282" s="6" t="n"/>
      <c r="E282" s="9" t="n"/>
      <c r="F282" s="9" t="n"/>
      <c r="G282" s="10" t="n"/>
    </row>
    <row r="283" ht="20" customHeight="1">
      <c r="A283" s="10" t="n"/>
      <c r="B283" s="6" t="n"/>
      <c r="C283" s="6" t="n"/>
      <c r="D283" s="6" t="n"/>
      <c r="E283" s="9" t="n"/>
      <c r="F283" s="9" t="n"/>
      <c r="G283" s="10" t="n"/>
    </row>
    <row r="284" ht="20" customHeight="1">
      <c r="A284" s="10" t="n"/>
      <c r="B284" s="6" t="n"/>
      <c r="C284" s="6" t="n"/>
      <c r="D284" s="6" t="n"/>
      <c r="E284" s="9" t="n"/>
      <c r="F284" s="9" t="n"/>
      <c r="G284" s="10" t="n"/>
    </row>
    <row r="285" ht="20" customHeight="1">
      <c r="A285" s="10" t="n"/>
      <c r="B285" s="6" t="n"/>
      <c r="C285" s="6" t="n"/>
      <c r="D285" s="6" t="n"/>
      <c r="E285" s="9" t="n"/>
      <c r="F285" s="9" t="n"/>
      <c r="G285" s="10" t="n"/>
    </row>
    <row r="286" ht="20" customHeight="1">
      <c r="A286" s="10" t="n"/>
      <c r="B286" s="6" t="n"/>
      <c r="C286" s="6" t="n"/>
      <c r="D286" s="6" t="n"/>
      <c r="E286" s="9" t="n"/>
      <c r="F286" s="9" t="n"/>
      <c r="G286" s="10" t="n"/>
    </row>
    <row r="287" ht="20" customHeight="1">
      <c r="A287" s="10" t="n"/>
      <c r="B287" s="6" t="n"/>
      <c r="C287" s="6" t="n"/>
      <c r="D287" s="6" t="n"/>
      <c r="E287" s="9" t="n"/>
      <c r="F287" s="9" t="n"/>
      <c r="G287" s="10" t="n"/>
    </row>
    <row r="288" ht="20" customHeight="1">
      <c r="A288" s="10" t="n"/>
      <c r="B288" s="6" t="n"/>
      <c r="C288" s="6" t="n"/>
      <c r="D288" s="6" t="n"/>
      <c r="E288" s="9" t="n"/>
      <c r="F288" s="9" t="n"/>
      <c r="G288" s="10" t="n"/>
    </row>
    <row r="289" ht="20" customHeight="1">
      <c r="A289" s="10" t="n"/>
      <c r="B289" s="6" t="n"/>
      <c r="C289" s="6" t="n"/>
      <c r="D289" s="6" t="n"/>
      <c r="E289" s="9" t="n"/>
      <c r="F289" s="9" t="n"/>
      <c r="G289" s="10" t="n"/>
    </row>
    <row r="290" ht="20" customHeight="1">
      <c r="A290" s="10" t="n"/>
      <c r="B290" s="6" t="n"/>
      <c r="C290" s="6" t="n"/>
      <c r="D290" s="6" t="n"/>
      <c r="E290" s="9" t="n"/>
      <c r="F290" s="9" t="n"/>
      <c r="G290" s="10" t="n"/>
    </row>
    <row r="291" ht="20" customHeight="1">
      <c r="A291" s="10" t="n"/>
      <c r="B291" s="6" t="n"/>
      <c r="C291" s="6" t="n"/>
      <c r="D291" s="6" t="n"/>
      <c r="E291" s="9" t="n"/>
      <c r="F291" s="9" t="n"/>
      <c r="G291" s="10" t="n"/>
    </row>
    <row r="292" ht="20" customHeight="1">
      <c r="A292" s="10" t="n"/>
      <c r="B292" s="6" t="n"/>
      <c r="C292" s="6" t="n"/>
      <c r="D292" s="6" t="n"/>
      <c r="E292" s="9" t="n"/>
      <c r="F292" s="9" t="n"/>
      <c r="G292" s="10" t="n"/>
    </row>
    <row r="293" ht="20" customHeight="1">
      <c r="A293" s="10" t="n"/>
      <c r="B293" s="6" t="n"/>
      <c r="C293" s="6" t="n"/>
      <c r="D293" s="6" t="n"/>
      <c r="E293" s="9" t="n"/>
      <c r="F293" s="9" t="n"/>
      <c r="G293" s="10" t="n"/>
    </row>
    <row r="294" ht="20" customHeight="1">
      <c r="A294" s="10" t="n"/>
      <c r="B294" s="6" t="n"/>
      <c r="C294" s="6" t="n"/>
      <c r="D294" s="6" t="n"/>
      <c r="E294" s="9" t="n"/>
      <c r="F294" s="9" t="n"/>
      <c r="G294" s="10" t="n"/>
    </row>
    <row r="295" ht="20" customHeight="1">
      <c r="A295" s="10" t="n"/>
      <c r="B295" s="6" t="n"/>
      <c r="C295" s="6" t="n"/>
      <c r="D295" s="6" t="n"/>
      <c r="E295" s="9" t="n"/>
      <c r="F295" s="9" t="n"/>
      <c r="G295" s="10" t="n"/>
    </row>
    <row r="296" ht="20" customHeight="1">
      <c r="A296" s="10" t="n"/>
      <c r="B296" s="6" t="n"/>
      <c r="C296" s="6" t="n"/>
      <c r="D296" s="6" t="n"/>
      <c r="E296" s="9" t="n"/>
      <c r="F296" s="9" t="n"/>
      <c r="G296" s="10" t="n"/>
    </row>
    <row r="297" ht="20" customHeight="1">
      <c r="A297" s="10" t="n"/>
      <c r="B297" s="6" t="n"/>
      <c r="C297" s="6" t="n"/>
      <c r="D297" s="6" t="n"/>
      <c r="E297" s="9" t="n"/>
      <c r="F297" s="9" t="n"/>
      <c r="G297" s="10" t="n"/>
    </row>
    <row r="298" ht="20" customHeight="1">
      <c r="A298" s="10" t="n"/>
      <c r="B298" s="6" t="n"/>
      <c r="C298" s="6" t="n"/>
      <c r="D298" s="6" t="n"/>
      <c r="E298" s="9" t="n"/>
      <c r="F298" s="9" t="n"/>
      <c r="G298" s="10" t="n"/>
    </row>
    <row r="299" ht="20" customHeight="1">
      <c r="A299" s="10" t="n"/>
      <c r="B299" s="6" t="n"/>
      <c r="C299" s="6" t="n"/>
      <c r="D299" s="6" t="n"/>
      <c r="E299" s="9" t="n"/>
      <c r="F299" s="9" t="n"/>
      <c r="G299" s="10" t="n"/>
    </row>
    <row r="300" ht="20" customHeight="1">
      <c r="A300" s="10" t="n"/>
      <c r="B300" s="6" t="n"/>
      <c r="C300" s="6" t="n"/>
      <c r="D300" s="6" t="n"/>
      <c r="E300" s="9" t="n"/>
      <c r="F300" s="9" t="n"/>
      <c r="G300" s="10" t="n"/>
    </row>
  </sheetData>
  <autoFilter ref="A1:G300"/>
  <dataValidations count="1">
    <dataValidation sqref="D2:D300" showDropDown="0" showInputMessage="0" showErrorMessage="0" allowBlank="1" type="list">
      <formula1>=Lists!$F$2:$F$8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3" customWidth="1" min="3" max="3"/>
    <col width="20" customWidth="1" min="4" max="4"/>
    <col width="3" customWidth="1" min="5" max="5"/>
    <col width="16" customWidth="1" min="6" max="6"/>
  </cols>
  <sheetData>
    <row r="1" ht="26" customHeight="1">
      <c r="A1" s="5" t="inlineStr">
        <is>
          <t>Stage</t>
        </is>
      </c>
      <c r="B1" s="5" t="inlineStr">
        <is>
          <t>Probability</t>
        </is>
      </c>
      <c r="C1" s="5" t="n"/>
      <c r="D1" s="5" t="inlineStr">
        <is>
          <t>Source</t>
        </is>
      </c>
      <c r="E1" s="5" t="n"/>
      <c r="F1" s="5" t="inlineStr">
        <is>
          <t>Activity type</t>
        </is>
      </c>
    </row>
    <row r="2">
      <c r="A2" s="4" t="inlineStr">
        <is>
          <t>New Deal</t>
        </is>
      </c>
      <c r="B2" s="25" t="n">
        <v>0.1</v>
      </c>
      <c r="D2" s="4" t="inlineStr">
        <is>
          <t>Inbound</t>
        </is>
      </c>
      <c r="F2" s="4" t="inlineStr">
        <is>
          <t>Call</t>
        </is>
      </c>
    </row>
    <row r="3">
      <c r="A3" s="4" t="inlineStr">
        <is>
          <t>Meeting Scheduled</t>
        </is>
      </c>
      <c r="B3" s="25" t="n">
        <v>0.25</v>
      </c>
      <c r="D3" s="4" t="inlineStr">
        <is>
          <t>Referral</t>
        </is>
      </c>
      <c r="F3" s="4" t="inlineStr">
        <is>
          <t>Meeting</t>
        </is>
      </c>
    </row>
    <row r="4">
      <c r="A4" s="4" t="inlineStr">
        <is>
          <t>In Discussion</t>
        </is>
      </c>
      <c r="B4" s="25" t="n">
        <v>0.4</v>
      </c>
      <c r="D4" s="4" t="inlineStr">
        <is>
          <t>Outbound</t>
        </is>
      </c>
      <c r="F4" s="4" t="inlineStr">
        <is>
          <t>Email</t>
        </is>
      </c>
    </row>
    <row r="5">
      <c r="A5" s="4" t="inlineStr">
        <is>
          <t>Proposal Sent</t>
        </is>
      </c>
      <c r="B5" s="25" t="n">
        <v>0.6</v>
      </c>
      <c r="D5" s="4" t="inlineStr">
        <is>
          <t>Event</t>
        </is>
      </c>
      <c r="F5" s="4" t="inlineStr">
        <is>
          <t>Demo</t>
        </is>
      </c>
    </row>
    <row r="6">
      <c r="A6" s="4" t="inlineStr">
        <is>
          <t>Contract Sent / In Legal</t>
        </is>
      </c>
      <c r="B6" s="25" t="n">
        <v>0.85</v>
      </c>
      <c r="D6" s="4" t="inlineStr">
        <is>
          <t>Partner</t>
        </is>
      </c>
      <c r="F6" s="4" t="inlineStr">
        <is>
          <t>Proposal</t>
        </is>
      </c>
    </row>
    <row r="7">
      <c r="A7" s="4" t="inlineStr">
        <is>
          <t>Closed Deal: Won</t>
        </is>
      </c>
      <c r="B7" s="25" t="n">
        <v>1</v>
      </c>
      <c r="D7" s="4" t="inlineStr">
        <is>
          <t>Existing customer</t>
        </is>
      </c>
      <c r="F7" s="4" t="inlineStr">
        <is>
          <t>Note</t>
        </is>
      </c>
    </row>
    <row r="8">
      <c r="A8" s="4" t="inlineStr">
        <is>
          <t>Dead: Maybe Follow Up</t>
        </is>
      </c>
      <c r="B8" s="25" t="n">
        <v>0</v>
      </c>
      <c r="D8" s="4" t="inlineStr">
        <is>
          <t>Other</t>
        </is>
      </c>
      <c r="F8" s="4" t="inlineStr">
        <is>
          <t>Follow-up</t>
        </is>
      </c>
    </row>
    <row r="11">
      <c r="A11" s="13" t="inlineStr">
        <is>
          <t>Edit these to match how you actually sell — the tracker and summary follow along.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4C1D95"/>
    <outlinePr summaryBelow="1" summaryRight="1"/>
    <pageSetUpPr/>
  </sheetPr>
  <dimension ref="B3:B2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3" ht="32" customHeight="1">
      <c r="B3" s="26" t="inlineStr">
        <is>
          <t>Ready to move beyond the spreadsheet?</t>
        </is>
      </c>
    </row>
    <row r="5" ht="20" customHeight="1">
      <c r="B5" s="27" t="inlineStr">
        <is>
          <t>This template works. But a spreadsheet remembers numbers, not what happened —</t>
        </is>
      </c>
    </row>
    <row r="6" ht="20" customHeight="1">
      <c r="B6" s="27" t="inlineStr">
        <is>
          <t>and it falls apart the moment a second person starts editing it.</t>
        </is>
      </c>
    </row>
    <row r="8" ht="20" customHeight="1">
      <c r="B8" s="27" t="inlineStr">
        <is>
          <t>Dealboard is the simple, clean version of this sheet:</t>
        </is>
      </c>
    </row>
    <row r="10" ht="20" customHeight="1">
      <c r="B10" s="27" t="inlineStr">
        <is>
          <t>•  The same stages, as a drag-and-drop board.</t>
        </is>
      </c>
    </row>
    <row r="11" ht="20" customHeight="1">
      <c r="B11" s="27" t="inlineStr">
        <is>
          <t>•  Notes and files stay attached to the deal, with dates. Real history.</t>
        </is>
      </c>
    </row>
    <row r="12" ht="20" customHeight="1">
      <c r="B12" s="27" t="inlineStr">
        <is>
          <t>•  Everyone sees the same pipeline at the same time. No more final_v3.xlsx.</t>
        </is>
      </c>
    </row>
    <row r="13" ht="20" customHeight="1">
      <c r="B13" s="27" t="inlineStr">
        <is>
          <t>•  Reports build themselves — no pivot tables to rebuild.</t>
        </is>
      </c>
    </row>
    <row r="14" ht="20" customHeight="1">
      <c r="B14" s="27" t="inlineStr">
        <is>
          <t>•  Emails and meetings land on the right deal on their own.</t>
        </is>
      </c>
    </row>
    <row r="16" ht="30" customHeight="1">
      <c r="B16" s="28" t="inlineStr">
        <is>
          <t>Create your own Dealboard — it's free →</t>
        </is>
      </c>
    </row>
    <row r="18" ht="20" customHeight="1">
      <c r="B18" s="27" t="inlineStr">
        <is>
          <t>Free forever: 30 active deals, unlimited teammates, no credit card.</t>
        </is>
      </c>
    </row>
    <row r="19" ht="20" customHeight="1">
      <c r="B19" s="27" t="inlineStr">
        <is>
          <t>Takes about a minute to set up. Your stages are already there.</t>
        </is>
      </c>
    </row>
    <row r="21">
      <c r="B21" s="29" t="inlineStr">
        <is>
          <t>getdealboard.com</t>
        </is>
      </c>
    </row>
  </sheetData>
  <hyperlinks>
    <hyperlink xmlns:r="http://schemas.openxmlformats.org/officeDocument/2006/relationships" ref="B16" r:id="rId1"/>
    <hyperlink xmlns:r="http://schemas.openxmlformats.org/officeDocument/2006/relationships" ref="B21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Dealboard</dc:creator>
  <dc:title>Sales Tracker Template</dc:title>
  <dc:description>Free sales tracker template from Dealboard — getdealboard.com</dc:description>
  <dcterms:created xsi:type="dcterms:W3CDTF">2026-07-24T02:15:09Z</dcterms:created>
  <dcterms:modified xsi:type="dcterms:W3CDTF">2026-07-24T02:15:09Z</dcterms:modified>
</cp:coreProperties>
</file>